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45" windowWidth="28980" windowHeight="67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Report'!$A$10:$Y$62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48" i="1" l="1"/>
  <c r="U48" i="1" s="1"/>
  <c r="T47" i="1" l="1"/>
  <c r="U47" i="1" s="1"/>
  <c r="T45" i="1"/>
  <c r="U45" i="1" s="1"/>
  <c r="T46" i="1"/>
  <c r="U46" i="1" s="1"/>
  <c r="T44" i="1" l="1"/>
  <c r="U44" i="1" s="1"/>
  <c r="T43" i="1" l="1"/>
  <c r="U43" i="1"/>
  <c r="T42" i="1" l="1"/>
  <c r="U42" i="1" s="1"/>
  <c r="T39" i="1" l="1"/>
  <c r="U39" i="1" s="1"/>
  <c r="T40" i="1"/>
  <c r="U40" i="1" s="1"/>
  <c r="T41" i="1"/>
  <c r="U41" i="1" s="1"/>
  <c r="T36" i="1" l="1"/>
  <c r="U36" i="1" s="1"/>
  <c r="T37" i="1"/>
  <c r="U37" i="1" s="1"/>
  <c r="T38" i="1"/>
  <c r="U38" i="1" s="1"/>
  <c r="T35" i="1" l="1"/>
  <c r="U35" i="1" s="1"/>
  <c r="T34" i="1"/>
  <c r="U34" i="1" s="1"/>
  <c r="T33" i="1"/>
  <c r="U33" i="1" s="1"/>
  <c r="T32" i="1"/>
  <c r="U32" i="1" s="1"/>
  <c r="T20" i="1" l="1"/>
  <c r="T21" i="1"/>
  <c r="U21" i="1" s="1"/>
  <c r="T22" i="1"/>
  <c r="U22" i="1"/>
  <c r="T23" i="1"/>
  <c r="U23" i="1" s="1"/>
  <c r="T24" i="1"/>
  <c r="U24" i="1" s="1"/>
  <c r="T25" i="1"/>
  <c r="U25" i="1"/>
  <c r="T26" i="1"/>
  <c r="U26" i="1" s="1"/>
  <c r="T27" i="1"/>
  <c r="U27" i="1" s="1"/>
  <c r="T28" i="1"/>
  <c r="U28" i="1"/>
  <c r="T29" i="1"/>
  <c r="U29" i="1"/>
  <c r="T30" i="1"/>
  <c r="U30" i="1" s="1"/>
  <c r="T31" i="1"/>
  <c r="U31" i="1" s="1"/>
  <c r="U20" i="1" l="1"/>
  <c r="T19" i="1"/>
  <c r="U19" i="1" s="1"/>
  <c r="T18" i="1" l="1"/>
  <c r="U18" i="1" s="1"/>
  <c r="T16" i="1" l="1"/>
  <c r="U16" i="1" s="1"/>
  <c r="T17" i="1" l="1"/>
  <c r="U17" i="1" s="1"/>
  <c r="T15" i="1" l="1"/>
  <c r="U15" i="1" s="1"/>
  <c r="T14" i="1" l="1"/>
  <c r="U14" i="1" s="1"/>
  <c r="T13" i="1" l="1"/>
  <c r="U13" i="1" s="1"/>
  <c r="T60" i="1" l="1"/>
  <c r="U60" i="1" s="1"/>
  <c r="T59" i="1"/>
  <c r="U59" i="1" s="1"/>
  <c r="T58" i="1"/>
  <c r="U58" i="1" s="1"/>
  <c r="T57" i="1" l="1"/>
  <c r="T56" i="1"/>
  <c r="T12" i="1" l="1"/>
  <c r="T49" i="1" s="1"/>
  <c r="U12" i="1" l="1"/>
  <c r="U49" i="1" s="1"/>
  <c r="U57" i="1"/>
  <c r="U56" i="1"/>
  <c r="T54" i="1" l="1"/>
  <c r="T53" i="1"/>
  <c r="U53" i="1" s="1"/>
  <c r="U54" i="1" l="1"/>
  <c r="T51" i="1"/>
  <c r="T52" i="1"/>
  <c r="U52" i="1" s="1"/>
  <c r="T55" i="1"/>
  <c r="T61" i="1" l="1"/>
  <c r="T62" i="1" s="1"/>
  <c r="U55" i="1"/>
  <c r="U51" i="1"/>
  <c r="U61" i="1" l="1"/>
  <c r="U62" i="1" s="1"/>
</calcChain>
</file>

<file path=xl/sharedStrings.xml><?xml version="1.0" encoding="utf-8"?>
<sst xmlns="http://schemas.openxmlformats.org/spreadsheetml/2006/main" count="786" uniqueCount="273">
  <si>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</si>
  <si>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</si>
  <si>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</si>
  <si>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</si>
  <si>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</si>
  <si>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</si>
  <si>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</si>
  <si>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</si>
  <si>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</si>
  <si>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</si>
  <si>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</si>
  <si>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</si>
  <si>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</si>
  <si>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</si>
  <si>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</si>
  <si>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</si>
  <si>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</si>
  <si>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</si>
  <si>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</si>
  <si>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</si>
  <si>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</si>
  <si>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</si>
  <si>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</si>
  <si>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</si>
  <si>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</si>
  <si>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</si>
  <si>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</si>
  <si>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</si>
  <si>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</si>
  <si>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</si>
  <si>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</si>
  <si>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</si>
  <si>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</si>
  <si>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</si>
  <si>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</si>
  <si>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</si>
  <si>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</si>
  <si>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</si>
  <si>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</si>
  <si>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</si>
  <si>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</si>
  <si>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</si>
  <si>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</si>
  <si>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</si>
  <si>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</si>
  <si>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</si>
  <si>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</si>
  <si>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</si>
  <si>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</si>
  <si>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</si>
  <si>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</si>
  <si>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</si>
  <si>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</si>
  <si>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</si>
  <si>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</si>
  <si>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</si>
  <si>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</si>
  <si>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</si>
  <si>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</si>
  <si>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</si>
  <si>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</si>
  <si>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</si>
  <si>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</si>
  <si>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</si>
  <si>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1 У</t>
  </si>
  <si>
    <t>с 01.2025 по 12.2025 (включительно)</t>
  </si>
  <si>
    <t>8 У</t>
  </si>
  <si>
    <t>10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</si>
  <si>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</si>
  <si>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</si>
  <si>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</si>
  <si>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</si>
  <si>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</si>
  <si>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</si>
  <si>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Оказание услуг по производству тепловой энегии в паре и конденсате</t>
  </si>
  <si>
    <t>2-1 У</t>
  </si>
  <si>
    <t>3-1 У</t>
  </si>
  <si>
    <t>4-1 У</t>
  </si>
  <si>
    <t>6-1 У</t>
  </si>
  <si>
    <t>7-1 У</t>
  </si>
  <si>
    <t>00150001656</t>
  </si>
  <si>
    <t>2 Т</t>
  </si>
  <si>
    <t>279020.500.000018</t>
  </si>
  <si>
    <t>Сирена</t>
  </si>
  <si>
    <t>тип С-01</t>
  </si>
  <si>
    <t>СВЕТОСИГНАЛ КОМБИНИРОВАННЫЙ ПЬЕЗО-ЗВУКОВОЙ 12V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</si>
  <si>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</si>
  <si>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</si>
  <si>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</si>
  <si>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</si>
  <si>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>1-1 Т</t>
  </si>
  <si>
    <t>5-1 У</t>
  </si>
  <si>
    <t>FCA</t>
  </si>
  <si>
    <t>с даты подписания договора в течении 10 рабочих дней</t>
  </si>
  <si>
    <t xml:space="preserve">Килограмм </t>
  </si>
  <si>
    <t>3 Т</t>
  </si>
  <si>
    <t>201520.100.000002</t>
  </si>
  <si>
    <t>Хлорид аммония (хлористый аммоний)</t>
  </si>
  <si>
    <t>чистый для анализа</t>
  </si>
  <si>
    <t>АМОНИЙ ХЛОРИСТЫЙ</t>
  </si>
  <si>
    <t>00210010015</t>
  </si>
  <si>
    <t>00800072657</t>
  </si>
  <si>
    <t>4 Т</t>
  </si>
  <si>
    <t>289240.500.000003</t>
  </si>
  <si>
    <t>Бетоносмеситель</t>
  </si>
  <si>
    <t>EXW</t>
  </si>
  <si>
    <t>с даты подписания договора в течении 30 рабочих дней</t>
  </si>
  <si>
    <t>БЕТОНОСМЕСИТЕЛЬ БСН-220Л</t>
  </si>
  <si>
    <t>5 Т</t>
  </si>
  <si>
    <t>Фильтр</t>
  </si>
  <si>
    <t>00120063568</t>
  </si>
  <si>
    <t>6 Т</t>
  </si>
  <si>
    <t>329959.900.000068</t>
  </si>
  <si>
    <t>сетевой</t>
  </si>
  <si>
    <t>ФИЛЬТР СЕТЕВОЙ  3M 6 РОЗЕТОК</t>
  </si>
  <si>
    <t>с даты подписания договора в течении 15 календарных дней</t>
  </si>
  <si>
    <t>7 Т</t>
  </si>
  <si>
    <t xml:space="preserve">территория Поставщика </t>
  </si>
  <si>
    <t>8 Т</t>
  </si>
  <si>
    <t>00310060959</t>
  </si>
  <si>
    <t>139213.500.010000</t>
  </si>
  <si>
    <t>Скатерть</t>
  </si>
  <si>
    <t>СКАТЕРТЬ (КЛЕЕНКА)</t>
  </si>
  <si>
    <t>одновальный</t>
  </si>
  <si>
    <t>столовая, из ткани</t>
  </si>
  <si>
    <t>00310060551</t>
  </si>
  <si>
    <t xml:space="preserve">259929.450.000010 </t>
  </si>
  <si>
    <t>Устройство пломбировочное</t>
  </si>
  <si>
    <t>силовое (запорно-пломбировочное), замковое</t>
  </si>
  <si>
    <t>ПЛОМБИРАТОР УНИВЕРСАЛЬНЫЙ БЕЗ ГРАВИРОВКИ</t>
  </si>
  <si>
    <t>9-2 У</t>
  </si>
  <si>
    <t>00120061339</t>
  </si>
  <si>
    <t>274012.900.000152</t>
  </si>
  <si>
    <t>Лампа накаливания</t>
  </si>
  <si>
    <t>коммутаторная, тип цоколя Т6,8, мощность 24 Вт</t>
  </si>
  <si>
    <t>ЛАМПА КМ 24-35</t>
  </si>
  <si>
    <t>с даты подписания договора в течении 30 рабочих  дней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</si>
  <si>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</si>
  <si>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</si>
  <si>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</si>
  <si>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</si>
  <si>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</si>
  <si>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</si>
  <si>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</si>
  <si>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</si>
  <si>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</si>
  <si>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</si>
  <si>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</si>
  <si>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</si>
  <si>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</si>
  <si>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00130070026</t>
  </si>
  <si>
    <t>00130070054</t>
  </si>
  <si>
    <t>00130070083</t>
  </si>
  <si>
    <t>00130070127</t>
  </si>
  <si>
    <t>00130070151</t>
  </si>
  <si>
    <t>00130072258</t>
  </si>
  <si>
    <t>00130072259</t>
  </si>
  <si>
    <t>00130072465</t>
  </si>
  <si>
    <t>00130072468</t>
  </si>
  <si>
    <t>00130072524</t>
  </si>
  <si>
    <t>00130072568</t>
  </si>
  <si>
    <t>00130072792</t>
  </si>
  <si>
    <t>00130072793</t>
  </si>
  <si>
    <t>279052.790.000005</t>
  </si>
  <si>
    <t>Конденсатор</t>
  </si>
  <si>
    <t>общего назначения, постоянный</t>
  </si>
  <si>
    <t>КОНДЕНСАТОР К50-35 10МКФ 50В</t>
  </si>
  <si>
    <t>КОНДЕНСАТОР 63В 1000МКФ ЭЛЕКТРОЛИТ</t>
  </si>
  <si>
    <t>КОНДЕНСАТОР 63В 2200МКФ ЭЛЕКТРОЛИТ</t>
  </si>
  <si>
    <t>КОНДЕНСАТОР К50-35-25В-220МКФ</t>
  </si>
  <si>
    <t>КОНДЕНСАТОР К50-35-63-47МКФ</t>
  </si>
  <si>
    <t>КОНДЕНСАТОР 25В 100МКФ ЭЛЕКТРОЛИТ</t>
  </si>
  <si>
    <t>КОНДЕНСАТОР 63В 100МКФ ЭЛЕКТРОЛИТ</t>
  </si>
  <si>
    <t>КОНДЕНСАТОР 63В 470МКФ ЭЛЕКТРОЛИТ</t>
  </si>
  <si>
    <t>КОНДЕНСАТОР 63В 220МКФ ЭЛЕКТРОЛИТ</t>
  </si>
  <si>
    <t>КОНДЕНСАТОР К50-35-25В-470МКФ</t>
  </si>
  <si>
    <t>КОНДЕНСАТОР 25В 1000МКФ ЭЛЕКТРОЛИТ</t>
  </si>
  <si>
    <t>с даты подписания договора в течении 70 рабочих  дней</t>
  </si>
  <si>
    <t>КОНДЕНСАТОР 16В 2200МКФ 105ГРАДУСОВ С</t>
  </si>
  <si>
    <t>КОНДЕНСАТОР 16В 1000МКФ 105ГРАДУСОВ С</t>
  </si>
  <si>
    <t>22 Т</t>
  </si>
  <si>
    <t>23 Т</t>
  </si>
  <si>
    <t>24 Т</t>
  </si>
  <si>
    <t>00310061419</t>
  </si>
  <si>
    <t>00310061643</t>
  </si>
  <si>
    <t>00310062727</t>
  </si>
  <si>
    <t>222313.700.000005</t>
  </si>
  <si>
    <t xml:space="preserve"> Бак</t>
  </si>
  <si>
    <t xml:space="preserve"> для воды, из пластика, объем 20-500 л</t>
  </si>
  <si>
    <t>БАК ПЛАСТМАССОВЫЙ С КРЫШКОЙ 50Л</t>
  </si>
  <si>
    <t>222923.250.000006</t>
  </si>
  <si>
    <t xml:space="preserve"> для продуктов пищевых, из пластика, объем 25-35 л</t>
  </si>
  <si>
    <t>БАК ПЛАСТМАССОВЫЙ С КРЫШКОЙ 35Л</t>
  </si>
  <si>
    <t>222214.700.000016</t>
  </si>
  <si>
    <t xml:space="preserve"> Бидон</t>
  </si>
  <si>
    <t xml:space="preserve">  полиэтиленовый, вместимость 5-10 л</t>
  </si>
  <si>
    <t>ЕМКОСТЬ МЕРНАЯ 5Л</t>
  </si>
  <si>
    <t>с даты подписания договора в течении 30 календарных  дней</t>
  </si>
  <si>
    <t>25 Т</t>
  </si>
  <si>
    <t>26 Т</t>
  </si>
  <si>
    <t>27 Т</t>
  </si>
  <si>
    <t>00130083023</t>
  </si>
  <si>
    <t>00130083132</t>
  </si>
  <si>
    <t>00130083133</t>
  </si>
  <si>
    <t>261130.900.000003</t>
  </si>
  <si>
    <t>Микросхема</t>
  </si>
  <si>
    <t>интегральная, цифровая</t>
  </si>
  <si>
    <t>МИКРОСХЕМА 5В 1А (KIA7805)</t>
  </si>
  <si>
    <t>МИКРОСХЕМА 2-37V 0,15A (UA723CN)</t>
  </si>
  <si>
    <t>МИКРОСХЕМА 1А 12В (L7812ABV)</t>
  </si>
  <si>
    <t>с даты подписания договора в течении 45 календарных  дней</t>
  </si>
  <si>
    <t>00140040687</t>
  </si>
  <si>
    <t>00140040753</t>
  </si>
  <si>
    <t>00140042175</t>
  </si>
  <si>
    <t>28 Т</t>
  </si>
  <si>
    <t>29 Т</t>
  </si>
  <si>
    <t>30 Т</t>
  </si>
  <si>
    <t>222921.550.000000</t>
  </si>
  <si>
    <t>Лента специальная</t>
  </si>
  <si>
    <t>для электроизоляции и герметизации, виниловая, ширина 2-19мм</t>
  </si>
  <si>
    <t>ИЗОЛЕНТА ПХВ</t>
  </si>
  <si>
    <t>139919.900.000025</t>
  </si>
  <si>
    <t>Изолента</t>
  </si>
  <si>
    <t>хлопчатобумажная, односторонняя</t>
  </si>
  <si>
    <t>ИЗОЛЕНТА Х/Б</t>
  </si>
  <si>
    <t>139919.900.000026</t>
  </si>
  <si>
    <t>хлопчатобумажная, двусторонняя</t>
  </si>
  <si>
    <t>ИЗОЛЕНТА 0.18*19ММ /20М/</t>
  </si>
  <si>
    <t>31 Т</t>
  </si>
  <si>
    <t>00210041032</t>
  </si>
  <si>
    <t>201422.203.000000</t>
  </si>
  <si>
    <t>2-пропанол</t>
  </si>
  <si>
    <t>технический</t>
  </si>
  <si>
    <t>СПИРТ ИЗОПРОПИЛОВЫЙ</t>
  </si>
  <si>
    <t>32 Т</t>
  </si>
  <si>
    <t>33 Т</t>
  </si>
  <si>
    <t>34 Т</t>
  </si>
  <si>
    <t>35 Т</t>
  </si>
  <si>
    <t>36 Т</t>
  </si>
  <si>
    <t>37 Т</t>
  </si>
  <si>
    <t>00210030231</t>
  </si>
  <si>
    <t>201362.500.000004</t>
  </si>
  <si>
    <t>Тетраборат натрия (бура)</t>
  </si>
  <si>
    <t>техническая, марка А</t>
  </si>
  <si>
    <t>БУРА ТЕХНИЧЕСКАЯ</t>
  </si>
  <si>
    <t>с даты подписания договора в течении 20 календарных  дней</t>
  </si>
  <si>
    <t>Тонна</t>
  </si>
  <si>
    <t>00290031509</t>
  </si>
  <si>
    <t>265143.590.000047</t>
  </si>
  <si>
    <t>Частотомер</t>
  </si>
  <si>
    <t>аналоговый</t>
  </si>
  <si>
    <t>ЧАСТОТОМЕР Э-8036 45Гц-55Гц 220В</t>
  </si>
  <si>
    <t>00130062477</t>
  </si>
  <si>
    <t>00130062478</t>
  </si>
  <si>
    <t>261121.500.000001</t>
  </si>
  <si>
    <t>Транзистор</t>
  </si>
  <si>
    <t>полевой</t>
  </si>
  <si>
    <t>ТРАНЗИСТОР IRF840</t>
  </si>
  <si>
    <t>261121.500.000000</t>
  </si>
  <si>
    <t>биполярный</t>
  </si>
  <si>
    <t>ТРАНЗИСТОР TIP47</t>
  </si>
  <si>
    <t>00310031129</t>
  </si>
  <si>
    <t>222923.200.000011</t>
  </si>
  <si>
    <t>Стакан</t>
  </si>
  <si>
    <t>из пластика, одноразовый</t>
  </si>
  <si>
    <t>Стакан У 200 мл белый УПАКС</t>
  </si>
  <si>
    <t>00190142637</t>
  </si>
  <si>
    <t>282912.900.000013</t>
  </si>
  <si>
    <t>сетчатый, стальной, условный проход 15-80 мм</t>
  </si>
  <si>
    <t>ФИЛЬТР МАГИСТРАЛЬНЫЙ 10SL 3/4 С КАРТРИДЖЕМ CHK-90-10SL</t>
  </si>
  <si>
    <t>с даты подписания договора в течении 60 календарных  дней</t>
  </si>
  <si>
    <t xml:space="preserve">Годовой план закупок товаров, работ и услуг с применением Особого порядка ТОО "Богатырь Комир" на 2025 год </t>
  </si>
  <si>
    <t>приказом генерального директора №  248  от  26.02.2025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</si>
</sst>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4" fontId="11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13" xfId="0" applyNumberFormat="1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4" fontId="0" fillId="2" borderId="0" xfId="0" applyNumberFormat="1" applyFill="1"/>
    <xf numFmtId="0" fontId="15" fillId="2" borderId="3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15" fillId="2" borderId="0" xfId="0" applyFont="1" applyFill="1"/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tabSelected="1" topLeftCell="B1" zoomScale="70" zoomScaleNormal="70" workbookViewId="0">
      <selection activeCell="G88" sqref="G88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272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271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47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61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17" customFormat="1" ht="60" customHeight="1" x14ac:dyDescent="0.25">
      <c r="A12" s="17" t="s">
        <v>45</v>
      </c>
      <c r="B12" s="22" t="s">
        <v>46</v>
      </c>
      <c r="C12" s="37" t="s">
        <v>90</v>
      </c>
      <c r="D12" s="43" t="s">
        <v>33</v>
      </c>
      <c r="E12" s="27" t="s">
        <v>34</v>
      </c>
      <c r="F12" s="27" t="s">
        <v>35</v>
      </c>
      <c r="G12" s="27" t="s">
        <v>36</v>
      </c>
      <c r="H12" s="39" t="s">
        <v>55</v>
      </c>
      <c r="I12" s="18" t="s">
        <v>62</v>
      </c>
      <c r="J12" s="18">
        <v>0</v>
      </c>
      <c r="K12" s="19">
        <v>12.202400000000001</v>
      </c>
      <c r="L12" s="44" t="s">
        <v>37</v>
      </c>
      <c r="M12" s="20" t="s">
        <v>38</v>
      </c>
      <c r="N12" s="38" t="s">
        <v>39</v>
      </c>
      <c r="O12" s="20" t="s">
        <v>65</v>
      </c>
      <c r="P12" s="20" t="s">
        <v>54</v>
      </c>
      <c r="Q12" s="20" t="s">
        <v>40</v>
      </c>
      <c r="R12" s="47">
        <v>357716075</v>
      </c>
      <c r="S12" s="48">
        <v>16.667249999999999</v>
      </c>
      <c r="T12" s="28">
        <f t="shared" ref="T12" si="0">R12*S12</f>
        <v>5962143251.0437498</v>
      </c>
      <c r="U12" s="28">
        <f t="shared" ref="U12" si="1">T12*1.12</f>
        <v>6677600441.1690006</v>
      </c>
      <c r="V12" s="20" t="s">
        <v>21</v>
      </c>
      <c r="W12" s="21" t="s">
        <v>21</v>
      </c>
    </row>
    <row r="13" spans="1:25" s="17" customFormat="1" ht="60" customHeight="1" x14ac:dyDescent="0.25">
      <c r="B13" s="43" t="s">
        <v>80</v>
      </c>
      <c r="C13" s="37" t="s">
        <v>81</v>
      </c>
      <c r="D13" s="43" t="s">
        <v>82</v>
      </c>
      <c r="E13" s="27" t="s">
        <v>83</v>
      </c>
      <c r="F13" s="27" t="s">
        <v>84</v>
      </c>
      <c r="G13" s="27" t="s">
        <v>85</v>
      </c>
      <c r="H13" s="39" t="s">
        <v>55</v>
      </c>
      <c r="I13" s="18" t="s">
        <v>86</v>
      </c>
      <c r="J13" s="18">
        <v>0</v>
      </c>
      <c r="K13" s="19">
        <v>12.202400000000001</v>
      </c>
      <c r="L13" s="44" t="s">
        <v>37</v>
      </c>
      <c r="M13" s="20" t="s">
        <v>38</v>
      </c>
      <c r="N13" s="55" t="s">
        <v>39</v>
      </c>
      <c r="O13" s="45" t="s">
        <v>89</v>
      </c>
      <c r="P13" s="44" t="s">
        <v>88</v>
      </c>
      <c r="Q13" s="20" t="s">
        <v>87</v>
      </c>
      <c r="R13" s="47">
        <v>60</v>
      </c>
      <c r="S13" s="48">
        <v>2678.57</v>
      </c>
      <c r="T13" s="28">
        <f t="shared" ref="T13" si="2">R13*S13</f>
        <v>160714.20000000001</v>
      </c>
      <c r="U13" s="28">
        <f t="shared" ref="U13" si="3">T13*1.12</f>
        <v>179999.90400000004</v>
      </c>
      <c r="V13" s="20" t="s">
        <v>21</v>
      </c>
      <c r="W13" s="21" t="s">
        <v>21</v>
      </c>
    </row>
    <row r="14" spans="1:25" s="17" customFormat="1" ht="60" customHeight="1" x14ac:dyDescent="0.25">
      <c r="B14" s="43" t="s">
        <v>100</v>
      </c>
      <c r="C14" s="37" t="s">
        <v>95</v>
      </c>
      <c r="D14" s="45" t="s">
        <v>96</v>
      </c>
      <c r="E14" s="27" t="s">
        <v>97</v>
      </c>
      <c r="F14" s="27" t="s">
        <v>98</v>
      </c>
      <c r="G14" s="27" t="s">
        <v>99</v>
      </c>
      <c r="H14" s="39" t="s">
        <v>55</v>
      </c>
      <c r="I14" s="18" t="s">
        <v>86</v>
      </c>
      <c r="J14" s="18">
        <v>0</v>
      </c>
      <c r="K14" s="19">
        <v>1.2024999999999999</v>
      </c>
      <c r="L14" s="44" t="s">
        <v>37</v>
      </c>
      <c r="M14" s="59" t="s">
        <v>117</v>
      </c>
      <c r="N14" s="45" t="s">
        <v>92</v>
      </c>
      <c r="O14" s="45" t="s">
        <v>93</v>
      </c>
      <c r="P14" s="45" t="s">
        <v>54</v>
      </c>
      <c r="Q14" s="45" t="s">
        <v>94</v>
      </c>
      <c r="R14" s="60">
        <v>25</v>
      </c>
      <c r="S14" s="48">
        <v>2442.86</v>
      </c>
      <c r="T14" s="28">
        <f t="shared" ref="T14" si="4">R14*S14</f>
        <v>61071.5</v>
      </c>
      <c r="U14" s="28">
        <f t="shared" ref="U14" si="5">T14*1.12</f>
        <v>68400.08</v>
      </c>
      <c r="V14" s="20" t="s">
        <v>21</v>
      </c>
      <c r="W14" s="21" t="s">
        <v>21</v>
      </c>
    </row>
    <row r="15" spans="1:25" s="17" customFormat="1" ht="60" customHeight="1" x14ac:dyDescent="0.25">
      <c r="B15" s="43" t="s">
        <v>101</v>
      </c>
      <c r="C15" s="37" t="s">
        <v>102</v>
      </c>
      <c r="D15" s="43" t="s">
        <v>103</v>
      </c>
      <c r="E15" s="27" t="s">
        <v>104</v>
      </c>
      <c r="F15" s="39" t="s">
        <v>123</v>
      </c>
      <c r="G15" s="39" t="s">
        <v>107</v>
      </c>
      <c r="H15" s="39" t="s">
        <v>55</v>
      </c>
      <c r="I15" s="18" t="s">
        <v>86</v>
      </c>
      <c r="J15" s="18">
        <v>0</v>
      </c>
      <c r="K15" s="19">
        <v>1.2024999999999999</v>
      </c>
      <c r="L15" s="37" t="s">
        <v>37</v>
      </c>
      <c r="M15" s="59" t="s">
        <v>117</v>
      </c>
      <c r="N15" s="45" t="s">
        <v>105</v>
      </c>
      <c r="O15" s="45" t="s">
        <v>106</v>
      </c>
      <c r="P15" s="45" t="s">
        <v>54</v>
      </c>
      <c r="Q15" s="45" t="s">
        <v>87</v>
      </c>
      <c r="R15" s="57">
        <v>2</v>
      </c>
      <c r="S15" s="48">
        <v>122544.64</v>
      </c>
      <c r="T15" s="28">
        <f t="shared" ref="T15" si="6">R15*S15</f>
        <v>245089.28</v>
      </c>
      <c r="U15" s="28">
        <f t="shared" ref="U15" si="7">T15*1.12</f>
        <v>274499.99360000005</v>
      </c>
      <c r="V15" s="20" t="s">
        <v>21</v>
      </c>
      <c r="W15" s="21" t="s">
        <v>21</v>
      </c>
    </row>
    <row r="16" spans="1:25" s="17" customFormat="1" ht="60" customHeight="1" x14ac:dyDescent="0.25">
      <c r="B16" s="43" t="s">
        <v>119</v>
      </c>
      <c r="C16" s="37" t="s">
        <v>108</v>
      </c>
      <c r="D16" s="43" t="s">
        <v>120</v>
      </c>
      <c r="E16" s="27" t="s">
        <v>121</v>
      </c>
      <c r="F16" s="39" t="s">
        <v>124</v>
      </c>
      <c r="G16" s="39" t="s">
        <v>122</v>
      </c>
      <c r="H16" s="39" t="s">
        <v>55</v>
      </c>
      <c r="I16" s="18" t="s">
        <v>86</v>
      </c>
      <c r="J16" s="18">
        <v>0</v>
      </c>
      <c r="K16" s="19">
        <v>3.2025000000000001</v>
      </c>
      <c r="L16" s="44" t="s">
        <v>37</v>
      </c>
      <c r="M16" s="20" t="s">
        <v>38</v>
      </c>
      <c r="N16" s="55" t="s">
        <v>39</v>
      </c>
      <c r="O16" s="45" t="s">
        <v>106</v>
      </c>
      <c r="P16" s="45" t="s">
        <v>88</v>
      </c>
      <c r="Q16" s="45" t="s">
        <v>87</v>
      </c>
      <c r="R16" s="57">
        <v>54</v>
      </c>
      <c r="S16" s="48">
        <v>3392.86</v>
      </c>
      <c r="T16" s="28">
        <f t="shared" ref="T16" si="8">R16*S16</f>
        <v>183214.44</v>
      </c>
      <c r="U16" s="28">
        <f t="shared" ref="U16" si="9">T16*1.12</f>
        <v>205200.17280000003</v>
      </c>
      <c r="V16" s="20" t="s">
        <v>21</v>
      </c>
      <c r="W16" s="21" t="s">
        <v>21</v>
      </c>
    </row>
    <row r="17" spans="2:23" s="67" customFormat="1" ht="60" customHeight="1" x14ac:dyDescent="0.25">
      <c r="B17" s="45" t="s">
        <v>110</v>
      </c>
      <c r="C17" s="45" t="s">
        <v>111</v>
      </c>
      <c r="D17" s="39" t="s">
        <v>112</v>
      </c>
      <c r="E17" s="39" t="s">
        <v>109</v>
      </c>
      <c r="F17" s="39" t="s">
        <v>113</v>
      </c>
      <c r="G17" s="45" t="s">
        <v>114</v>
      </c>
      <c r="H17" s="39" t="s">
        <v>55</v>
      </c>
      <c r="I17" s="39" t="s">
        <v>86</v>
      </c>
      <c r="J17" s="64">
        <v>0</v>
      </c>
      <c r="K17" s="19">
        <v>3.2025000000000001</v>
      </c>
      <c r="L17" s="44" t="s">
        <v>37</v>
      </c>
      <c r="M17" s="20" t="s">
        <v>38</v>
      </c>
      <c r="N17" s="59" t="s">
        <v>39</v>
      </c>
      <c r="O17" s="45" t="s">
        <v>115</v>
      </c>
      <c r="P17" s="45" t="s">
        <v>88</v>
      </c>
      <c r="Q17" s="45" t="s">
        <v>87</v>
      </c>
      <c r="R17" s="65">
        <v>50</v>
      </c>
      <c r="S17" s="48">
        <v>2276</v>
      </c>
      <c r="T17" s="66">
        <f t="shared" ref="T17" si="10">R17*S17</f>
        <v>113800</v>
      </c>
      <c r="U17" s="66">
        <f t="shared" ref="U17" si="11">T17*1.12</f>
        <v>127456.00000000001</v>
      </c>
      <c r="V17" s="20" t="s">
        <v>21</v>
      </c>
      <c r="W17" s="21" t="s">
        <v>21</v>
      </c>
    </row>
    <row r="18" spans="2:23" s="67" customFormat="1" ht="75" x14ac:dyDescent="0.25">
      <c r="B18" s="43" t="s">
        <v>125</v>
      </c>
      <c r="C18" s="37" t="s">
        <v>116</v>
      </c>
      <c r="D18" s="43" t="s">
        <v>126</v>
      </c>
      <c r="E18" s="27" t="s">
        <v>127</v>
      </c>
      <c r="F18" s="39" t="s">
        <v>128</v>
      </c>
      <c r="G18" s="39" t="s">
        <v>129</v>
      </c>
      <c r="H18" s="39" t="s">
        <v>55</v>
      </c>
      <c r="I18" s="18" t="s">
        <v>86</v>
      </c>
      <c r="J18" s="18">
        <v>0</v>
      </c>
      <c r="K18" s="19">
        <v>3.2025000000000001</v>
      </c>
      <c r="L18" s="44" t="s">
        <v>37</v>
      </c>
      <c r="M18" s="20" t="s">
        <v>38</v>
      </c>
      <c r="N18" s="55" t="s">
        <v>39</v>
      </c>
      <c r="O18" s="45" t="s">
        <v>89</v>
      </c>
      <c r="P18" s="44" t="s">
        <v>88</v>
      </c>
      <c r="Q18" s="45" t="s">
        <v>87</v>
      </c>
      <c r="R18" s="65">
        <v>4</v>
      </c>
      <c r="S18" s="48">
        <v>7200</v>
      </c>
      <c r="T18" s="66">
        <f t="shared" ref="T18:T19" si="12">R18*S18</f>
        <v>28800</v>
      </c>
      <c r="U18" s="66">
        <f t="shared" ref="U18:U19" si="13">T18*1.12</f>
        <v>32256.000000000004</v>
      </c>
      <c r="V18" s="20" t="s">
        <v>21</v>
      </c>
      <c r="W18" s="21" t="s">
        <v>21</v>
      </c>
    </row>
    <row r="19" spans="2:23" s="67" customFormat="1" ht="60" customHeight="1" x14ac:dyDescent="0.25">
      <c r="B19" s="43" t="s">
        <v>131</v>
      </c>
      <c r="C19" s="37" t="s">
        <v>118</v>
      </c>
      <c r="D19" s="43" t="s">
        <v>132</v>
      </c>
      <c r="E19" s="27" t="s">
        <v>133</v>
      </c>
      <c r="F19" s="39" t="s">
        <v>134</v>
      </c>
      <c r="G19" s="39" t="s">
        <v>135</v>
      </c>
      <c r="H19" s="43" t="s">
        <v>55</v>
      </c>
      <c r="I19" s="37" t="s">
        <v>86</v>
      </c>
      <c r="J19" s="18">
        <v>0</v>
      </c>
      <c r="K19" s="19">
        <v>3.2025000000000001</v>
      </c>
      <c r="L19" s="44" t="s">
        <v>37</v>
      </c>
      <c r="M19" s="20" t="s">
        <v>38</v>
      </c>
      <c r="N19" s="55" t="s">
        <v>39</v>
      </c>
      <c r="O19" s="45" t="s">
        <v>136</v>
      </c>
      <c r="P19" s="44" t="s">
        <v>88</v>
      </c>
      <c r="Q19" s="45" t="s">
        <v>87</v>
      </c>
      <c r="R19" s="65">
        <v>600</v>
      </c>
      <c r="S19" s="48">
        <v>229.46428</v>
      </c>
      <c r="T19" s="48">
        <f t="shared" si="12"/>
        <v>137678.568</v>
      </c>
      <c r="U19" s="48">
        <f t="shared" si="13"/>
        <v>154199.99616000001</v>
      </c>
      <c r="V19" s="20" t="s">
        <v>21</v>
      </c>
      <c r="W19" s="21" t="s">
        <v>21</v>
      </c>
    </row>
    <row r="20" spans="2:23" s="67" customFormat="1" ht="60" customHeight="1" x14ac:dyDescent="0.25">
      <c r="B20" s="43" t="s">
        <v>150</v>
      </c>
      <c r="C20" s="37" t="s">
        <v>137</v>
      </c>
      <c r="D20" s="43" t="s">
        <v>163</v>
      </c>
      <c r="E20" s="27" t="s">
        <v>164</v>
      </c>
      <c r="F20" s="39" t="s">
        <v>165</v>
      </c>
      <c r="G20" s="39" t="s">
        <v>166</v>
      </c>
      <c r="H20" s="43" t="s">
        <v>55</v>
      </c>
      <c r="I20" s="37" t="s">
        <v>86</v>
      </c>
      <c r="J20" s="18">
        <v>0</v>
      </c>
      <c r="K20" s="19">
        <v>3.2025000000000001</v>
      </c>
      <c r="L20" s="44" t="s">
        <v>37</v>
      </c>
      <c r="M20" s="20" t="s">
        <v>38</v>
      </c>
      <c r="N20" s="55" t="s">
        <v>39</v>
      </c>
      <c r="O20" s="45" t="s">
        <v>177</v>
      </c>
      <c r="P20" s="44" t="s">
        <v>88</v>
      </c>
      <c r="Q20" s="45" t="s">
        <v>87</v>
      </c>
      <c r="R20" s="65">
        <v>25</v>
      </c>
      <c r="S20" s="48">
        <v>68</v>
      </c>
      <c r="T20" s="48">
        <f t="shared" ref="T20:T31" si="14">R20*S20</f>
        <v>1700</v>
      </c>
      <c r="U20" s="48">
        <f t="shared" ref="U20:U31" si="15">T20*1.12</f>
        <v>1904.0000000000002</v>
      </c>
      <c r="V20" s="20" t="s">
        <v>21</v>
      </c>
      <c r="W20" s="21" t="s">
        <v>21</v>
      </c>
    </row>
    <row r="21" spans="2:23" s="67" customFormat="1" ht="60" customHeight="1" x14ac:dyDescent="0.25">
      <c r="B21" s="43" t="s">
        <v>151</v>
      </c>
      <c r="C21" s="37" t="s">
        <v>138</v>
      </c>
      <c r="D21" s="43" t="s">
        <v>163</v>
      </c>
      <c r="E21" s="27" t="s">
        <v>164</v>
      </c>
      <c r="F21" s="39" t="s">
        <v>165</v>
      </c>
      <c r="G21" s="39" t="s">
        <v>167</v>
      </c>
      <c r="H21" s="43" t="s">
        <v>55</v>
      </c>
      <c r="I21" s="37" t="s">
        <v>86</v>
      </c>
      <c r="J21" s="18">
        <v>0</v>
      </c>
      <c r="K21" s="19">
        <v>3.2025000000000001</v>
      </c>
      <c r="L21" s="44" t="s">
        <v>37</v>
      </c>
      <c r="M21" s="20" t="s">
        <v>38</v>
      </c>
      <c r="N21" s="55" t="s">
        <v>39</v>
      </c>
      <c r="O21" s="45" t="s">
        <v>177</v>
      </c>
      <c r="P21" s="44" t="s">
        <v>88</v>
      </c>
      <c r="Q21" s="45" t="s">
        <v>87</v>
      </c>
      <c r="R21" s="65">
        <v>70</v>
      </c>
      <c r="S21" s="48">
        <v>380</v>
      </c>
      <c r="T21" s="48">
        <f t="shared" si="14"/>
        <v>26600</v>
      </c>
      <c r="U21" s="48">
        <f t="shared" si="15"/>
        <v>29792.000000000004</v>
      </c>
      <c r="V21" s="20" t="s">
        <v>21</v>
      </c>
      <c r="W21" s="21" t="s">
        <v>21</v>
      </c>
    </row>
    <row r="22" spans="2:23" s="67" customFormat="1" ht="60" customHeight="1" x14ac:dyDescent="0.25">
      <c r="B22" s="43" t="s">
        <v>152</v>
      </c>
      <c r="C22" s="37" t="s">
        <v>139</v>
      </c>
      <c r="D22" s="43" t="s">
        <v>163</v>
      </c>
      <c r="E22" s="27" t="s">
        <v>164</v>
      </c>
      <c r="F22" s="39" t="s">
        <v>165</v>
      </c>
      <c r="G22" s="39" t="s">
        <v>168</v>
      </c>
      <c r="H22" s="43" t="s">
        <v>55</v>
      </c>
      <c r="I22" s="37" t="s">
        <v>86</v>
      </c>
      <c r="J22" s="18">
        <v>0</v>
      </c>
      <c r="K22" s="19">
        <v>3.2025000000000001</v>
      </c>
      <c r="L22" s="44" t="s">
        <v>37</v>
      </c>
      <c r="M22" s="20" t="s">
        <v>38</v>
      </c>
      <c r="N22" s="55" t="s">
        <v>39</v>
      </c>
      <c r="O22" s="45" t="s">
        <v>177</v>
      </c>
      <c r="P22" s="44" t="s">
        <v>88</v>
      </c>
      <c r="Q22" s="45" t="s">
        <v>87</v>
      </c>
      <c r="R22" s="65">
        <v>30</v>
      </c>
      <c r="S22" s="48">
        <v>702</v>
      </c>
      <c r="T22" s="48">
        <f t="shared" si="14"/>
        <v>21060</v>
      </c>
      <c r="U22" s="48">
        <f t="shared" si="15"/>
        <v>23587.200000000001</v>
      </c>
      <c r="V22" s="20" t="s">
        <v>21</v>
      </c>
      <c r="W22" s="21" t="s">
        <v>21</v>
      </c>
    </row>
    <row r="23" spans="2:23" s="67" customFormat="1" ht="60" customHeight="1" x14ac:dyDescent="0.25">
      <c r="B23" s="43" t="s">
        <v>153</v>
      </c>
      <c r="C23" s="37" t="s">
        <v>140</v>
      </c>
      <c r="D23" s="43" t="s">
        <v>163</v>
      </c>
      <c r="E23" s="27" t="s">
        <v>164</v>
      </c>
      <c r="F23" s="39" t="s">
        <v>165</v>
      </c>
      <c r="G23" s="39" t="s">
        <v>169</v>
      </c>
      <c r="H23" s="43" t="s">
        <v>55</v>
      </c>
      <c r="I23" s="37" t="s">
        <v>86</v>
      </c>
      <c r="J23" s="18">
        <v>0</v>
      </c>
      <c r="K23" s="19">
        <v>3.2025000000000001</v>
      </c>
      <c r="L23" s="44" t="s">
        <v>37</v>
      </c>
      <c r="M23" s="20" t="s">
        <v>38</v>
      </c>
      <c r="N23" s="55" t="s">
        <v>39</v>
      </c>
      <c r="O23" s="45" t="s">
        <v>177</v>
      </c>
      <c r="P23" s="44" t="s">
        <v>88</v>
      </c>
      <c r="Q23" s="45" t="s">
        <v>87</v>
      </c>
      <c r="R23" s="65">
        <v>20</v>
      </c>
      <c r="S23" s="48">
        <v>100</v>
      </c>
      <c r="T23" s="48">
        <f t="shared" si="14"/>
        <v>2000</v>
      </c>
      <c r="U23" s="48">
        <f t="shared" si="15"/>
        <v>2240</v>
      </c>
      <c r="V23" s="20" t="s">
        <v>21</v>
      </c>
      <c r="W23" s="21" t="s">
        <v>21</v>
      </c>
    </row>
    <row r="24" spans="2:23" s="67" customFormat="1" ht="60" customHeight="1" x14ac:dyDescent="0.25">
      <c r="B24" s="43" t="s">
        <v>154</v>
      </c>
      <c r="C24" s="37" t="s">
        <v>141</v>
      </c>
      <c r="D24" s="43" t="s">
        <v>163</v>
      </c>
      <c r="E24" s="27" t="s">
        <v>164</v>
      </c>
      <c r="F24" s="39" t="s">
        <v>165</v>
      </c>
      <c r="G24" s="39" t="s">
        <v>170</v>
      </c>
      <c r="H24" s="43" t="s">
        <v>55</v>
      </c>
      <c r="I24" s="37" t="s">
        <v>86</v>
      </c>
      <c r="J24" s="18">
        <v>0</v>
      </c>
      <c r="K24" s="19">
        <v>3.2025000000000001</v>
      </c>
      <c r="L24" s="44" t="s">
        <v>37</v>
      </c>
      <c r="M24" s="20" t="s">
        <v>38</v>
      </c>
      <c r="N24" s="55" t="s">
        <v>39</v>
      </c>
      <c r="O24" s="45" t="s">
        <v>177</v>
      </c>
      <c r="P24" s="44" t="s">
        <v>88</v>
      </c>
      <c r="Q24" s="45" t="s">
        <v>87</v>
      </c>
      <c r="R24" s="65">
        <v>20</v>
      </c>
      <c r="S24" s="48">
        <v>100</v>
      </c>
      <c r="T24" s="48">
        <f t="shared" si="14"/>
        <v>2000</v>
      </c>
      <c r="U24" s="48">
        <f t="shared" si="15"/>
        <v>2240</v>
      </c>
      <c r="V24" s="20" t="s">
        <v>21</v>
      </c>
      <c r="W24" s="21" t="s">
        <v>21</v>
      </c>
    </row>
    <row r="25" spans="2:23" s="67" customFormat="1" ht="60" customHeight="1" x14ac:dyDescent="0.25">
      <c r="B25" s="43" t="s">
        <v>155</v>
      </c>
      <c r="C25" s="37" t="s">
        <v>142</v>
      </c>
      <c r="D25" s="43" t="s">
        <v>163</v>
      </c>
      <c r="E25" s="27" t="s">
        <v>164</v>
      </c>
      <c r="F25" s="39" t="s">
        <v>165</v>
      </c>
      <c r="G25" s="39" t="s">
        <v>178</v>
      </c>
      <c r="H25" s="43" t="s">
        <v>55</v>
      </c>
      <c r="I25" s="37" t="s">
        <v>86</v>
      </c>
      <c r="J25" s="18">
        <v>0</v>
      </c>
      <c r="K25" s="19">
        <v>3.2025000000000001</v>
      </c>
      <c r="L25" s="44" t="s">
        <v>37</v>
      </c>
      <c r="M25" s="20" t="s">
        <v>38</v>
      </c>
      <c r="N25" s="55" t="s">
        <v>39</v>
      </c>
      <c r="O25" s="45" t="s">
        <v>177</v>
      </c>
      <c r="P25" s="44" t="s">
        <v>88</v>
      </c>
      <c r="Q25" s="45" t="s">
        <v>87</v>
      </c>
      <c r="R25" s="65">
        <v>30</v>
      </c>
      <c r="S25" s="48">
        <v>188</v>
      </c>
      <c r="T25" s="48">
        <f t="shared" si="14"/>
        <v>5640</v>
      </c>
      <c r="U25" s="48">
        <f t="shared" si="15"/>
        <v>6316.8</v>
      </c>
      <c r="V25" s="20" t="s">
        <v>21</v>
      </c>
      <c r="W25" s="21" t="s">
        <v>21</v>
      </c>
    </row>
    <row r="26" spans="2:23" s="67" customFormat="1" ht="60" customHeight="1" x14ac:dyDescent="0.25">
      <c r="B26" s="43" t="s">
        <v>156</v>
      </c>
      <c r="C26" s="37" t="s">
        <v>143</v>
      </c>
      <c r="D26" s="43" t="s">
        <v>163</v>
      </c>
      <c r="E26" s="27" t="s">
        <v>164</v>
      </c>
      <c r="F26" s="39" t="s">
        <v>165</v>
      </c>
      <c r="G26" s="39" t="s">
        <v>179</v>
      </c>
      <c r="H26" s="43" t="s">
        <v>55</v>
      </c>
      <c r="I26" s="37" t="s">
        <v>86</v>
      </c>
      <c r="J26" s="18">
        <v>0</v>
      </c>
      <c r="K26" s="19">
        <v>3.2025000000000001</v>
      </c>
      <c r="L26" s="44" t="s">
        <v>37</v>
      </c>
      <c r="M26" s="20" t="s">
        <v>38</v>
      </c>
      <c r="N26" s="55" t="s">
        <v>39</v>
      </c>
      <c r="O26" s="45" t="s">
        <v>177</v>
      </c>
      <c r="P26" s="44" t="s">
        <v>88</v>
      </c>
      <c r="Q26" s="45" t="s">
        <v>87</v>
      </c>
      <c r="R26" s="65">
        <v>50</v>
      </c>
      <c r="S26" s="48">
        <v>121</v>
      </c>
      <c r="T26" s="48">
        <f t="shared" si="14"/>
        <v>6050</v>
      </c>
      <c r="U26" s="48">
        <f t="shared" si="15"/>
        <v>6776.0000000000009</v>
      </c>
      <c r="V26" s="20" t="s">
        <v>21</v>
      </c>
      <c r="W26" s="21" t="s">
        <v>21</v>
      </c>
    </row>
    <row r="27" spans="2:23" s="67" customFormat="1" ht="60" customHeight="1" x14ac:dyDescent="0.25">
      <c r="B27" s="43" t="s">
        <v>157</v>
      </c>
      <c r="C27" s="37" t="s">
        <v>144</v>
      </c>
      <c r="D27" s="43" t="s">
        <v>163</v>
      </c>
      <c r="E27" s="27" t="s">
        <v>164</v>
      </c>
      <c r="F27" s="39" t="s">
        <v>165</v>
      </c>
      <c r="G27" s="39" t="s">
        <v>171</v>
      </c>
      <c r="H27" s="43" t="s">
        <v>55</v>
      </c>
      <c r="I27" s="37" t="s">
        <v>86</v>
      </c>
      <c r="J27" s="18">
        <v>0</v>
      </c>
      <c r="K27" s="19">
        <v>3.2025000000000001</v>
      </c>
      <c r="L27" s="44" t="s">
        <v>37</v>
      </c>
      <c r="M27" s="20" t="s">
        <v>38</v>
      </c>
      <c r="N27" s="55" t="s">
        <v>39</v>
      </c>
      <c r="O27" s="45" t="s">
        <v>177</v>
      </c>
      <c r="P27" s="44" t="s">
        <v>88</v>
      </c>
      <c r="Q27" s="45" t="s">
        <v>87</v>
      </c>
      <c r="R27" s="65">
        <v>10</v>
      </c>
      <c r="S27" s="48">
        <v>160</v>
      </c>
      <c r="T27" s="48">
        <f t="shared" si="14"/>
        <v>1600</v>
      </c>
      <c r="U27" s="48">
        <f t="shared" si="15"/>
        <v>1792.0000000000002</v>
      </c>
      <c r="V27" s="20" t="s">
        <v>21</v>
      </c>
      <c r="W27" s="21" t="s">
        <v>21</v>
      </c>
    </row>
    <row r="28" spans="2:23" s="67" customFormat="1" ht="60" customHeight="1" x14ac:dyDescent="0.25">
      <c r="B28" s="43" t="s">
        <v>158</v>
      </c>
      <c r="C28" s="37" t="s">
        <v>145</v>
      </c>
      <c r="D28" s="43" t="s">
        <v>163</v>
      </c>
      <c r="E28" s="27" t="s">
        <v>164</v>
      </c>
      <c r="F28" s="39" t="s">
        <v>165</v>
      </c>
      <c r="G28" s="39" t="s">
        <v>172</v>
      </c>
      <c r="H28" s="43" t="s">
        <v>55</v>
      </c>
      <c r="I28" s="37" t="s">
        <v>86</v>
      </c>
      <c r="J28" s="18">
        <v>0</v>
      </c>
      <c r="K28" s="19">
        <v>3.2025000000000001</v>
      </c>
      <c r="L28" s="44" t="s">
        <v>37</v>
      </c>
      <c r="M28" s="20" t="s">
        <v>38</v>
      </c>
      <c r="N28" s="55" t="s">
        <v>39</v>
      </c>
      <c r="O28" s="45" t="s">
        <v>177</v>
      </c>
      <c r="P28" s="44" t="s">
        <v>88</v>
      </c>
      <c r="Q28" s="45" t="s">
        <v>87</v>
      </c>
      <c r="R28" s="65">
        <v>20</v>
      </c>
      <c r="S28" s="48">
        <v>115</v>
      </c>
      <c r="T28" s="48">
        <f t="shared" si="14"/>
        <v>2300</v>
      </c>
      <c r="U28" s="48">
        <f t="shared" si="15"/>
        <v>2576.0000000000005</v>
      </c>
      <c r="V28" s="20" t="s">
        <v>21</v>
      </c>
      <c r="W28" s="21" t="s">
        <v>21</v>
      </c>
    </row>
    <row r="29" spans="2:23" s="67" customFormat="1" ht="60" customHeight="1" x14ac:dyDescent="0.25">
      <c r="B29" s="43" t="s">
        <v>159</v>
      </c>
      <c r="C29" s="37" t="s">
        <v>146</v>
      </c>
      <c r="D29" s="43" t="s">
        <v>163</v>
      </c>
      <c r="E29" s="27" t="s">
        <v>164</v>
      </c>
      <c r="F29" s="39" t="s">
        <v>165</v>
      </c>
      <c r="G29" s="39" t="s">
        <v>173</v>
      </c>
      <c r="H29" s="43" t="s">
        <v>55</v>
      </c>
      <c r="I29" s="37" t="s">
        <v>86</v>
      </c>
      <c r="J29" s="18">
        <v>0</v>
      </c>
      <c r="K29" s="19">
        <v>3.2025000000000001</v>
      </c>
      <c r="L29" s="44" t="s">
        <v>37</v>
      </c>
      <c r="M29" s="20" t="s">
        <v>38</v>
      </c>
      <c r="N29" s="55" t="s">
        <v>39</v>
      </c>
      <c r="O29" s="45" t="s">
        <v>177</v>
      </c>
      <c r="P29" s="44" t="s">
        <v>88</v>
      </c>
      <c r="Q29" s="45" t="s">
        <v>87</v>
      </c>
      <c r="R29" s="65">
        <v>75</v>
      </c>
      <c r="S29" s="48">
        <v>160</v>
      </c>
      <c r="T29" s="48">
        <f t="shared" si="14"/>
        <v>12000</v>
      </c>
      <c r="U29" s="48">
        <f t="shared" si="15"/>
        <v>13440.000000000002</v>
      </c>
      <c r="V29" s="20" t="s">
        <v>21</v>
      </c>
      <c r="W29" s="21" t="s">
        <v>21</v>
      </c>
    </row>
    <row r="30" spans="2:23" s="67" customFormat="1" ht="60" customHeight="1" x14ac:dyDescent="0.25">
      <c r="B30" s="43" t="s">
        <v>160</v>
      </c>
      <c r="C30" s="37" t="s">
        <v>147</v>
      </c>
      <c r="D30" s="43" t="s">
        <v>163</v>
      </c>
      <c r="E30" s="27" t="s">
        <v>164</v>
      </c>
      <c r="F30" s="39" t="s">
        <v>165</v>
      </c>
      <c r="G30" s="39" t="s">
        <v>174</v>
      </c>
      <c r="H30" s="43" t="s">
        <v>55</v>
      </c>
      <c r="I30" s="37" t="s">
        <v>86</v>
      </c>
      <c r="J30" s="18">
        <v>0</v>
      </c>
      <c r="K30" s="19">
        <v>3.2025000000000001</v>
      </c>
      <c r="L30" s="44" t="s">
        <v>37</v>
      </c>
      <c r="M30" s="20" t="s">
        <v>38</v>
      </c>
      <c r="N30" s="55" t="s">
        <v>39</v>
      </c>
      <c r="O30" s="45" t="s">
        <v>177</v>
      </c>
      <c r="P30" s="44" t="s">
        <v>88</v>
      </c>
      <c r="Q30" s="45" t="s">
        <v>87</v>
      </c>
      <c r="R30" s="65">
        <v>30</v>
      </c>
      <c r="S30" s="48">
        <v>121</v>
      </c>
      <c r="T30" s="48">
        <f t="shared" si="14"/>
        <v>3630</v>
      </c>
      <c r="U30" s="48">
        <f t="shared" si="15"/>
        <v>4065.6000000000004</v>
      </c>
      <c r="V30" s="20" t="s">
        <v>21</v>
      </c>
      <c r="W30" s="21" t="s">
        <v>21</v>
      </c>
    </row>
    <row r="31" spans="2:23" s="67" customFormat="1" ht="60" customHeight="1" x14ac:dyDescent="0.25">
      <c r="B31" s="43" t="s">
        <v>161</v>
      </c>
      <c r="C31" s="37" t="s">
        <v>148</v>
      </c>
      <c r="D31" s="43" t="s">
        <v>163</v>
      </c>
      <c r="E31" s="27" t="s">
        <v>164</v>
      </c>
      <c r="F31" s="39" t="s">
        <v>165</v>
      </c>
      <c r="G31" s="39" t="s">
        <v>175</v>
      </c>
      <c r="H31" s="43" t="s">
        <v>55</v>
      </c>
      <c r="I31" s="37" t="s">
        <v>86</v>
      </c>
      <c r="J31" s="18">
        <v>0</v>
      </c>
      <c r="K31" s="19">
        <v>3.2025000000000001</v>
      </c>
      <c r="L31" s="44" t="s">
        <v>37</v>
      </c>
      <c r="M31" s="20" t="s">
        <v>38</v>
      </c>
      <c r="N31" s="55" t="s">
        <v>39</v>
      </c>
      <c r="O31" s="45" t="s">
        <v>177</v>
      </c>
      <c r="P31" s="44" t="s">
        <v>88</v>
      </c>
      <c r="Q31" s="45" t="s">
        <v>87</v>
      </c>
      <c r="R31" s="65">
        <v>20</v>
      </c>
      <c r="S31" s="48">
        <v>115</v>
      </c>
      <c r="T31" s="48">
        <f t="shared" si="14"/>
        <v>2300</v>
      </c>
      <c r="U31" s="48">
        <f t="shared" si="15"/>
        <v>2576.0000000000005</v>
      </c>
      <c r="V31" s="20" t="s">
        <v>21</v>
      </c>
      <c r="W31" s="21" t="s">
        <v>21</v>
      </c>
    </row>
    <row r="32" spans="2:23" s="67" customFormat="1" ht="60" customHeight="1" x14ac:dyDescent="0.25">
      <c r="B32" s="43" t="s">
        <v>162</v>
      </c>
      <c r="C32" s="37" t="s">
        <v>149</v>
      </c>
      <c r="D32" s="43" t="s">
        <v>163</v>
      </c>
      <c r="E32" s="27" t="s">
        <v>164</v>
      </c>
      <c r="F32" s="39" t="s">
        <v>165</v>
      </c>
      <c r="G32" s="39" t="s">
        <v>176</v>
      </c>
      <c r="H32" s="43" t="s">
        <v>55</v>
      </c>
      <c r="I32" s="37" t="s">
        <v>86</v>
      </c>
      <c r="J32" s="18">
        <v>0</v>
      </c>
      <c r="K32" s="19">
        <v>3.2025000000000001</v>
      </c>
      <c r="L32" s="44" t="s">
        <v>37</v>
      </c>
      <c r="M32" s="20" t="s">
        <v>38</v>
      </c>
      <c r="N32" s="55" t="s">
        <v>39</v>
      </c>
      <c r="O32" s="45" t="s">
        <v>177</v>
      </c>
      <c r="P32" s="44" t="s">
        <v>88</v>
      </c>
      <c r="Q32" s="45" t="s">
        <v>87</v>
      </c>
      <c r="R32" s="65">
        <v>50</v>
      </c>
      <c r="S32" s="48">
        <v>121</v>
      </c>
      <c r="T32" s="48">
        <f>R32*S32</f>
        <v>6050</v>
      </c>
      <c r="U32" s="48">
        <f>T32*1.12</f>
        <v>6776.0000000000009</v>
      </c>
      <c r="V32" s="20" t="s">
        <v>21</v>
      </c>
      <c r="W32" s="21" t="s">
        <v>21</v>
      </c>
    </row>
    <row r="33" spans="2:23" s="67" customFormat="1" ht="60" customHeight="1" x14ac:dyDescent="0.25">
      <c r="B33" s="43" t="s">
        <v>183</v>
      </c>
      <c r="C33" s="37" t="s">
        <v>180</v>
      </c>
      <c r="D33" s="43" t="s">
        <v>186</v>
      </c>
      <c r="E33" s="27" t="s">
        <v>187</v>
      </c>
      <c r="F33" s="39" t="s">
        <v>188</v>
      </c>
      <c r="G33" s="39" t="s">
        <v>189</v>
      </c>
      <c r="H33" s="43" t="s">
        <v>55</v>
      </c>
      <c r="I33" s="37" t="s">
        <v>86</v>
      </c>
      <c r="J33" s="18">
        <v>0</v>
      </c>
      <c r="K33" s="19">
        <v>3.2025000000000001</v>
      </c>
      <c r="L33" s="44" t="s">
        <v>37</v>
      </c>
      <c r="M33" s="20" t="s">
        <v>38</v>
      </c>
      <c r="N33" s="55" t="s">
        <v>39</v>
      </c>
      <c r="O33" s="45" t="s">
        <v>197</v>
      </c>
      <c r="P33" s="44" t="s">
        <v>88</v>
      </c>
      <c r="Q33" s="45" t="s">
        <v>87</v>
      </c>
      <c r="R33" s="65">
        <v>10</v>
      </c>
      <c r="S33" s="48">
        <v>8000</v>
      </c>
      <c r="T33" s="48">
        <f t="shared" ref="T33:T42" si="16">R33*S33</f>
        <v>80000</v>
      </c>
      <c r="U33" s="48">
        <f>T33*1.12</f>
        <v>89600.000000000015</v>
      </c>
      <c r="V33" s="20" t="s">
        <v>21</v>
      </c>
      <c r="W33" s="21" t="s">
        <v>21</v>
      </c>
    </row>
    <row r="34" spans="2:23" s="67" customFormat="1" ht="60" customHeight="1" x14ac:dyDescent="0.25">
      <c r="B34" s="43" t="s">
        <v>184</v>
      </c>
      <c r="C34" s="37" t="s">
        <v>181</v>
      </c>
      <c r="D34" s="43" t="s">
        <v>190</v>
      </c>
      <c r="E34" s="27" t="s">
        <v>187</v>
      </c>
      <c r="F34" s="39" t="s">
        <v>191</v>
      </c>
      <c r="G34" s="39" t="s">
        <v>192</v>
      </c>
      <c r="H34" s="43" t="s">
        <v>55</v>
      </c>
      <c r="I34" s="37" t="s">
        <v>86</v>
      </c>
      <c r="J34" s="18">
        <v>0</v>
      </c>
      <c r="K34" s="19">
        <v>3.2025000000000001</v>
      </c>
      <c r="L34" s="44" t="s">
        <v>37</v>
      </c>
      <c r="M34" s="20" t="s">
        <v>38</v>
      </c>
      <c r="N34" s="55" t="s">
        <v>39</v>
      </c>
      <c r="O34" s="45" t="s">
        <v>197</v>
      </c>
      <c r="P34" s="44" t="s">
        <v>88</v>
      </c>
      <c r="Q34" s="45" t="s">
        <v>87</v>
      </c>
      <c r="R34" s="65">
        <v>13</v>
      </c>
      <c r="S34" s="48">
        <v>6000</v>
      </c>
      <c r="T34" s="48">
        <f t="shared" si="16"/>
        <v>78000</v>
      </c>
      <c r="U34" s="48">
        <f>T34*1.12</f>
        <v>87360.000000000015</v>
      </c>
      <c r="V34" s="20" t="s">
        <v>21</v>
      </c>
      <c r="W34" s="21" t="s">
        <v>21</v>
      </c>
    </row>
    <row r="35" spans="2:23" s="67" customFormat="1" ht="60" customHeight="1" x14ac:dyDescent="0.25">
      <c r="B35" s="43" t="s">
        <v>185</v>
      </c>
      <c r="C35" s="37" t="s">
        <v>182</v>
      </c>
      <c r="D35" s="43" t="s">
        <v>193</v>
      </c>
      <c r="E35" s="27" t="s">
        <v>194</v>
      </c>
      <c r="F35" s="39" t="s">
        <v>195</v>
      </c>
      <c r="G35" s="39" t="s">
        <v>196</v>
      </c>
      <c r="H35" s="43" t="s">
        <v>55</v>
      </c>
      <c r="I35" s="37" t="s">
        <v>86</v>
      </c>
      <c r="J35" s="18">
        <v>0</v>
      </c>
      <c r="K35" s="19">
        <v>3.2025000000000001</v>
      </c>
      <c r="L35" s="44" t="s">
        <v>37</v>
      </c>
      <c r="M35" s="20" t="s">
        <v>38</v>
      </c>
      <c r="N35" s="55" t="s">
        <v>39</v>
      </c>
      <c r="O35" s="45" t="s">
        <v>197</v>
      </c>
      <c r="P35" s="44" t="s">
        <v>88</v>
      </c>
      <c r="Q35" s="45" t="s">
        <v>87</v>
      </c>
      <c r="R35" s="65">
        <v>2</v>
      </c>
      <c r="S35" s="48">
        <v>6465</v>
      </c>
      <c r="T35" s="48">
        <f t="shared" si="16"/>
        <v>12930</v>
      </c>
      <c r="U35" s="48">
        <f>T35*1.12</f>
        <v>14481.600000000002</v>
      </c>
      <c r="V35" s="20" t="s">
        <v>21</v>
      </c>
      <c r="W35" s="21" t="s">
        <v>21</v>
      </c>
    </row>
    <row r="36" spans="2:23" s="67" customFormat="1" ht="60" customHeight="1" x14ac:dyDescent="0.25">
      <c r="B36" s="43" t="s">
        <v>201</v>
      </c>
      <c r="C36" s="37" t="s">
        <v>198</v>
      </c>
      <c r="D36" s="43" t="s">
        <v>204</v>
      </c>
      <c r="E36" s="27" t="s">
        <v>205</v>
      </c>
      <c r="F36" s="39" t="s">
        <v>206</v>
      </c>
      <c r="G36" s="39" t="s">
        <v>207</v>
      </c>
      <c r="H36" s="43" t="s">
        <v>55</v>
      </c>
      <c r="I36" s="37" t="s">
        <v>86</v>
      </c>
      <c r="J36" s="18">
        <v>0</v>
      </c>
      <c r="K36" s="19">
        <v>3.2025000000000001</v>
      </c>
      <c r="L36" s="44" t="s">
        <v>37</v>
      </c>
      <c r="M36" s="20" t="s">
        <v>38</v>
      </c>
      <c r="N36" s="55" t="s">
        <v>39</v>
      </c>
      <c r="O36" s="45" t="s">
        <v>210</v>
      </c>
      <c r="P36" s="44" t="s">
        <v>88</v>
      </c>
      <c r="Q36" s="45" t="s">
        <v>87</v>
      </c>
      <c r="R36" s="65">
        <v>25</v>
      </c>
      <c r="S36" s="48">
        <v>208</v>
      </c>
      <c r="T36" s="48">
        <f t="shared" si="16"/>
        <v>5200</v>
      </c>
      <c r="U36" s="48">
        <f t="shared" ref="U36:U48" si="17">T36*1.12</f>
        <v>5824.0000000000009</v>
      </c>
      <c r="V36" s="20" t="s">
        <v>21</v>
      </c>
      <c r="W36" s="21" t="s">
        <v>21</v>
      </c>
    </row>
    <row r="37" spans="2:23" s="67" customFormat="1" ht="60" customHeight="1" x14ac:dyDescent="0.25">
      <c r="B37" s="43" t="s">
        <v>202</v>
      </c>
      <c r="C37" s="37" t="s">
        <v>199</v>
      </c>
      <c r="D37" s="43" t="s">
        <v>204</v>
      </c>
      <c r="E37" s="27" t="s">
        <v>205</v>
      </c>
      <c r="F37" s="39" t="s">
        <v>206</v>
      </c>
      <c r="G37" s="39" t="s">
        <v>208</v>
      </c>
      <c r="H37" s="43" t="s">
        <v>55</v>
      </c>
      <c r="I37" s="37" t="s">
        <v>86</v>
      </c>
      <c r="J37" s="18">
        <v>0</v>
      </c>
      <c r="K37" s="19">
        <v>3.2025000000000001</v>
      </c>
      <c r="L37" s="44" t="s">
        <v>37</v>
      </c>
      <c r="M37" s="20" t="s">
        <v>38</v>
      </c>
      <c r="N37" s="55" t="s">
        <v>39</v>
      </c>
      <c r="O37" s="45" t="s">
        <v>210</v>
      </c>
      <c r="P37" s="44" t="s">
        <v>88</v>
      </c>
      <c r="Q37" s="45" t="s">
        <v>87</v>
      </c>
      <c r="R37" s="65">
        <v>10</v>
      </c>
      <c r="S37" s="48">
        <v>3340</v>
      </c>
      <c r="T37" s="48">
        <f t="shared" si="16"/>
        <v>33400</v>
      </c>
      <c r="U37" s="48">
        <f t="shared" si="17"/>
        <v>37408</v>
      </c>
      <c r="V37" s="20" t="s">
        <v>21</v>
      </c>
      <c r="W37" s="21" t="s">
        <v>21</v>
      </c>
    </row>
    <row r="38" spans="2:23" s="67" customFormat="1" ht="60" customHeight="1" x14ac:dyDescent="0.25">
      <c r="B38" s="43" t="s">
        <v>203</v>
      </c>
      <c r="C38" s="37" t="s">
        <v>200</v>
      </c>
      <c r="D38" s="43" t="s">
        <v>204</v>
      </c>
      <c r="E38" s="27" t="s">
        <v>205</v>
      </c>
      <c r="F38" s="39" t="s">
        <v>206</v>
      </c>
      <c r="G38" s="39" t="s">
        <v>209</v>
      </c>
      <c r="H38" s="43" t="s">
        <v>55</v>
      </c>
      <c r="I38" s="37" t="s">
        <v>86</v>
      </c>
      <c r="J38" s="18">
        <v>0</v>
      </c>
      <c r="K38" s="19">
        <v>3.2025000000000001</v>
      </c>
      <c r="L38" s="44" t="s">
        <v>37</v>
      </c>
      <c r="M38" s="20" t="s">
        <v>38</v>
      </c>
      <c r="N38" s="55" t="s">
        <v>39</v>
      </c>
      <c r="O38" s="45" t="s">
        <v>210</v>
      </c>
      <c r="P38" s="44" t="s">
        <v>88</v>
      </c>
      <c r="Q38" s="45" t="s">
        <v>87</v>
      </c>
      <c r="R38" s="65">
        <v>10</v>
      </c>
      <c r="S38" s="48">
        <v>367</v>
      </c>
      <c r="T38" s="48">
        <f t="shared" si="16"/>
        <v>3670</v>
      </c>
      <c r="U38" s="48">
        <f t="shared" si="17"/>
        <v>4110.4000000000005</v>
      </c>
      <c r="V38" s="20" t="s">
        <v>21</v>
      </c>
      <c r="W38" s="21" t="s">
        <v>21</v>
      </c>
    </row>
    <row r="39" spans="2:23" s="67" customFormat="1" ht="60" customHeight="1" x14ac:dyDescent="0.25">
      <c r="B39" s="43" t="s">
        <v>211</v>
      </c>
      <c r="C39" s="37" t="s">
        <v>214</v>
      </c>
      <c r="D39" s="43" t="s">
        <v>217</v>
      </c>
      <c r="E39" s="27" t="s">
        <v>218</v>
      </c>
      <c r="F39" s="39" t="s">
        <v>219</v>
      </c>
      <c r="G39" s="39" t="s">
        <v>220</v>
      </c>
      <c r="H39" s="43" t="s">
        <v>55</v>
      </c>
      <c r="I39" s="37" t="s">
        <v>86</v>
      </c>
      <c r="J39" s="18">
        <v>0</v>
      </c>
      <c r="K39" s="19">
        <v>3.2025000000000001</v>
      </c>
      <c r="L39" s="44" t="s">
        <v>37</v>
      </c>
      <c r="M39" s="20" t="s">
        <v>38</v>
      </c>
      <c r="N39" s="55" t="s">
        <v>39</v>
      </c>
      <c r="O39" s="45" t="s">
        <v>197</v>
      </c>
      <c r="P39" s="44" t="s">
        <v>88</v>
      </c>
      <c r="Q39" s="45" t="s">
        <v>87</v>
      </c>
      <c r="R39" s="65">
        <v>100</v>
      </c>
      <c r="S39" s="48">
        <v>383</v>
      </c>
      <c r="T39" s="48">
        <f t="shared" si="16"/>
        <v>38300</v>
      </c>
      <c r="U39" s="48">
        <f>T39*1.12</f>
        <v>42896.000000000007</v>
      </c>
      <c r="V39" s="20" t="s">
        <v>21</v>
      </c>
      <c r="W39" s="21" t="s">
        <v>21</v>
      </c>
    </row>
    <row r="40" spans="2:23" s="67" customFormat="1" ht="60" customHeight="1" x14ac:dyDescent="0.25">
      <c r="B40" s="43" t="s">
        <v>212</v>
      </c>
      <c r="C40" s="37" t="s">
        <v>215</v>
      </c>
      <c r="D40" s="43" t="s">
        <v>221</v>
      </c>
      <c r="E40" s="27" t="s">
        <v>222</v>
      </c>
      <c r="F40" s="39" t="s">
        <v>223</v>
      </c>
      <c r="G40" s="39" t="s">
        <v>224</v>
      </c>
      <c r="H40" s="43" t="s">
        <v>55</v>
      </c>
      <c r="I40" s="37" t="s">
        <v>86</v>
      </c>
      <c r="J40" s="18">
        <v>0</v>
      </c>
      <c r="K40" s="19">
        <v>3.2025000000000001</v>
      </c>
      <c r="L40" s="44" t="s">
        <v>37</v>
      </c>
      <c r="M40" s="20" t="s">
        <v>38</v>
      </c>
      <c r="N40" s="55" t="s">
        <v>39</v>
      </c>
      <c r="O40" s="45" t="s">
        <v>197</v>
      </c>
      <c r="P40" s="44" t="s">
        <v>88</v>
      </c>
      <c r="Q40" s="45" t="s">
        <v>87</v>
      </c>
      <c r="R40" s="65">
        <v>200</v>
      </c>
      <c r="S40" s="48">
        <v>357.14</v>
      </c>
      <c r="T40" s="48">
        <f t="shared" si="16"/>
        <v>71428</v>
      </c>
      <c r="U40" s="48">
        <f t="shared" si="17"/>
        <v>79999.360000000001</v>
      </c>
      <c r="V40" s="20" t="s">
        <v>21</v>
      </c>
      <c r="W40" s="21" t="s">
        <v>21</v>
      </c>
    </row>
    <row r="41" spans="2:23" s="67" customFormat="1" ht="60" customHeight="1" x14ac:dyDescent="0.25">
      <c r="B41" s="43" t="s">
        <v>213</v>
      </c>
      <c r="C41" s="37" t="s">
        <v>216</v>
      </c>
      <c r="D41" s="43" t="s">
        <v>225</v>
      </c>
      <c r="E41" s="27" t="s">
        <v>222</v>
      </c>
      <c r="F41" s="39" t="s">
        <v>226</v>
      </c>
      <c r="G41" s="39" t="s">
        <v>227</v>
      </c>
      <c r="H41" s="43" t="s">
        <v>55</v>
      </c>
      <c r="I41" s="37" t="s">
        <v>86</v>
      </c>
      <c r="J41" s="18">
        <v>0</v>
      </c>
      <c r="K41" s="19">
        <v>3.2025000000000001</v>
      </c>
      <c r="L41" s="44" t="s">
        <v>37</v>
      </c>
      <c r="M41" s="20" t="s">
        <v>38</v>
      </c>
      <c r="N41" s="55" t="s">
        <v>39</v>
      </c>
      <c r="O41" s="45" t="s">
        <v>197</v>
      </c>
      <c r="P41" s="44" t="s">
        <v>88</v>
      </c>
      <c r="Q41" s="45" t="s">
        <v>87</v>
      </c>
      <c r="R41" s="65">
        <v>96</v>
      </c>
      <c r="S41" s="48">
        <v>2500</v>
      </c>
      <c r="T41" s="48">
        <f t="shared" si="16"/>
        <v>240000</v>
      </c>
      <c r="U41" s="48">
        <f t="shared" si="17"/>
        <v>268800</v>
      </c>
      <c r="V41" s="20" t="s">
        <v>21</v>
      </c>
      <c r="W41" s="21" t="s">
        <v>21</v>
      </c>
    </row>
    <row r="42" spans="2:23" s="67" customFormat="1" ht="60" customHeight="1" x14ac:dyDescent="0.25">
      <c r="B42" s="43" t="s">
        <v>229</v>
      </c>
      <c r="C42" s="37" t="s">
        <v>228</v>
      </c>
      <c r="D42" s="43" t="s">
        <v>230</v>
      </c>
      <c r="E42" s="27" t="s">
        <v>231</v>
      </c>
      <c r="F42" s="39" t="s">
        <v>232</v>
      </c>
      <c r="G42" s="39" t="s">
        <v>233</v>
      </c>
      <c r="H42" s="43" t="s">
        <v>55</v>
      </c>
      <c r="I42" s="37" t="s">
        <v>86</v>
      </c>
      <c r="J42" s="18">
        <v>0</v>
      </c>
      <c r="K42" s="19">
        <v>3.2025000000000001</v>
      </c>
      <c r="L42" s="44" t="s">
        <v>37</v>
      </c>
      <c r="M42" s="20" t="s">
        <v>38</v>
      </c>
      <c r="N42" s="55" t="s">
        <v>39</v>
      </c>
      <c r="O42" s="45" t="s">
        <v>197</v>
      </c>
      <c r="P42" s="44" t="s">
        <v>88</v>
      </c>
      <c r="Q42" s="65" t="s">
        <v>94</v>
      </c>
      <c r="R42" s="48">
        <v>8.52</v>
      </c>
      <c r="S42" s="65">
        <v>1620</v>
      </c>
      <c r="T42" s="48">
        <f t="shared" si="16"/>
        <v>13802.4</v>
      </c>
      <c r="U42" s="48">
        <f t="shared" si="17"/>
        <v>15458.688000000002</v>
      </c>
      <c r="V42" s="20" t="s">
        <v>21</v>
      </c>
      <c r="W42" s="21" t="s">
        <v>21</v>
      </c>
    </row>
    <row r="43" spans="2:23" s="67" customFormat="1" ht="60" customHeight="1" x14ac:dyDescent="0.25">
      <c r="B43" s="43" t="s">
        <v>240</v>
      </c>
      <c r="C43" s="37" t="s">
        <v>234</v>
      </c>
      <c r="D43" s="43" t="s">
        <v>241</v>
      </c>
      <c r="E43" s="27" t="s">
        <v>242</v>
      </c>
      <c r="F43" s="39" t="s">
        <v>243</v>
      </c>
      <c r="G43" s="39" t="s">
        <v>244</v>
      </c>
      <c r="H43" s="43" t="s">
        <v>55</v>
      </c>
      <c r="I43" s="37" t="s">
        <v>86</v>
      </c>
      <c r="J43" s="18">
        <v>0</v>
      </c>
      <c r="K43" s="19">
        <v>3.2025000000000001</v>
      </c>
      <c r="L43" s="44" t="s">
        <v>37</v>
      </c>
      <c r="M43" s="20" t="s">
        <v>38</v>
      </c>
      <c r="N43" s="55" t="s">
        <v>39</v>
      </c>
      <c r="O43" s="45" t="s">
        <v>245</v>
      </c>
      <c r="P43" s="44" t="s">
        <v>88</v>
      </c>
      <c r="Q43" s="45" t="s">
        <v>246</v>
      </c>
      <c r="R43" s="48">
        <v>0.1</v>
      </c>
      <c r="S43" s="65">
        <v>1350000</v>
      </c>
      <c r="T43" s="48">
        <f>R43*S43</f>
        <v>135000</v>
      </c>
      <c r="U43" s="48">
        <f t="shared" si="17"/>
        <v>151200</v>
      </c>
      <c r="V43" s="20" t="s">
        <v>21</v>
      </c>
      <c r="W43" s="21" t="s">
        <v>21</v>
      </c>
    </row>
    <row r="44" spans="2:23" s="67" customFormat="1" ht="60" customHeight="1" x14ac:dyDescent="0.25">
      <c r="B44" s="43" t="s">
        <v>247</v>
      </c>
      <c r="C44" s="37" t="s">
        <v>235</v>
      </c>
      <c r="D44" s="43" t="s">
        <v>248</v>
      </c>
      <c r="E44" s="27" t="s">
        <v>249</v>
      </c>
      <c r="F44" s="39" t="s">
        <v>250</v>
      </c>
      <c r="G44" s="39" t="s">
        <v>251</v>
      </c>
      <c r="H44" s="43" t="s">
        <v>55</v>
      </c>
      <c r="I44" s="37" t="s">
        <v>86</v>
      </c>
      <c r="J44" s="18">
        <v>0</v>
      </c>
      <c r="K44" s="19">
        <v>3.2025000000000001</v>
      </c>
      <c r="L44" s="44" t="s">
        <v>37</v>
      </c>
      <c r="M44" s="20" t="s">
        <v>38</v>
      </c>
      <c r="N44" s="55" t="s">
        <v>39</v>
      </c>
      <c r="O44" s="45" t="s">
        <v>197</v>
      </c>
      <c r="P44" s="44" t="s">
        <v>88</v>
      </c>
      <c r="Q44" s="45" t="s">
        <v>87</v>
      </c>
      <c r="R44" s="48">
        <v>2</v>
      </c>
      <c r="S44" s="65">
        <v>45350</v>
      </c>
      <c r="T44" s="48">
        <f>R44*S44</f>
        <v>90700</v>
      </c>
      <c r="U44" s="48">
        <f t="shared" si="17"/>
        <v>101584.00000000001</v>
      </c>
      <c r="V44" s="20" t="s">
        <v>21</v>
      </c>
      <c r="W44" s="21" t="s">
        <v>21</v>
      </c>
    </row>
    <row r="45" spans="2:23" s="67" customFormat="1" ht="60" customHeight="1" x14ac:dyDescent="0.25">
      <c r="B45" s="43" t="s">
        <v>252</v>
      </c>
      <c r="C45" s="37" t="s">
        <v>236</v>
      </c>
      <c r="D45" s="43" t="s">
        <v>254</v>
      </c>
      <c r="E45" s="27" t="s">
        <v>255</v>
      </c>
      <c r="F45" s="39" t="s">
        <v>256</v>
      </c>
      <c r="G45" s="39" t="s">
        <v>257</v>
      </c>
      <c r="H45" s="43" t="s">
        <v>55</v>
      </c>
      <c r="I45" s="37" t="s">
        <v>86</v>
      </c>
      <c r="J45" s="18">
        <v>0</v>
      </c>
      <c r="K45" s="19">
        <v>3.2025000000000001</v>
      </c>
      <c r="L45" s="44" t="s">
        <v>37</v>
      </c>
      <c r="M45" s="20" t="s">
        <v>38</v>
      </c>
      <c r="N45" s="55" t="s">
        <v>39</v>
      </c>
      <c r="O45" s="45" t="s">
        <v>210</v>
      </c>
      <c r="P45" s="44" t="s">
        <v>88</v>
      </c>
      <c r="Q45" s="45" t="s">
        <v>87</v>
      </c>
      <c r="R45" s="48">
        <v>10</v>
      </c>
      <c r="S45" s="65">
        <v>2000</v>
      </c>
      <c r="T45" s="48">
        <f t="shared" ref="T45:T47" si="18">R45*S45</f>
        <v>20000</v>
      </c>
      <c r="U45" s="48">
        <f t="shared" si="17"/>
        <v>22400.000000000004</v>
      </c>
      <c r="V45" s="20" t="s">
        <v>21</v>
      </c>
      <c r="W45" s="21" t="s">
        <v>21</v>
      </c>
    </row>
    <row r="46" spans="2:23" s="67" customFormat="1" ht="60" customHeight="1" x14ac:dyDescent="0.25">
      <c r="B46" s="43" t="s">
        <v>253</v>
      </c>
      <c r="C46" s="37" t="s">
        <v>237</v>
      </c>
      <c r="D46" s="43" t="s">
        <v>258</v>
      </c>
      <c r="E46" s="27" t="s">
        <v>255</v>
      </c>
      <c r="F46" s="39" t="s">
        <v>259</v>
      </c>
      <c r="G46" s="39" t="s">
        <v>260</v>
      </c>
      <c r="H46" s="43" t="s">
        <v>55</v>
      </c>
      <c r="I46" s="37" t="s">
        <v>86</v>
      </c>
      <c r="J46" s="18">
        <v>0</v>
      </c>
      <c r="K46" s="19">
        <v>3.2025000000000001</v>
      </c>
      <c r="L46" s="44" t="s">
        <v>37</v>
      </c>
      <c r="M46" s="20" t="s">
        <v>38</v>
      </c>
      <c r="N46" s="55" t="s">
        <v>39</v>
      </c>
      <c r="O46" s="45" t="s">
        <v>210</v>
      </c>
      <c r="P46" s="44" t="s">
        <v>88</v>
      </c>
      <c r="Q46" s="45" t="s">
        <v>87</v>
      </c>
      <c r="R46" s="48">
        <v>8</v>
      </c>
      <c r="S46" s="65">
        <v>555</v>
      </c>
      <c r="T46" s="48">
        <f t="shared" si="18"/>
        <v>4440</v>
      </c>
      <c r="U46" s="48">
        <f t="shared" si="17"/>
        <v>4972.8</v>
      </c>
      <c r="V46" s="20" t="s">
        <v>21</v>
      </c>
      <c r="W46" s="21" t="s">
        <v>21</v>
      </c>
    </row>
    <row r="47" spans="2:23" s="67" customFormat="1" ht="60" customHeight="1" x14ac:dyDescent="0.25">
      <c r="B47" s="43" t="s">
        <v>261</v>
      </c>
      <c r="C47" s="37" t="s">
        <v>238</v>
      </c>
      <c r="D47" s="43" t="s">
        <v>262</v>
      </c>
      <c r="E47" s="27" t="s">
        <v>263</v>
      </c>
      <c r="F47" s="39" t="s">
        <v>264</v>
      </c>
      <c r="G47" s="39" t="s">
        <v>265</v>
      </c>
      <c r="H47" s="43" t="s">
        <v>55</v>
      </c>
      <c r="I47" s="37" t="s">
        <v>86</v>
      </c>
      <c r="J47" s="18">
        <v>0</v>
      </c>
      <c r="K47" s="19">
        <v>3.2025000000000001</v>
      </c>
      <c r="L47" s="44" t="s">
        <v>37</v>
      </c>
      <c r="M47" s="20" t="s">
        <v>38</v>
      </c>
      <c r="N47" s="55" t="s">
        <v>39</v>
      </c>
      <c r="O47" s="45" t="s">
        <v>197</v>
      </c>
      <c r="P47" s="44" t="s">
        <v>54</v>
      </c>
      <c r="Q47" s="45" t="s">
        <v>87</v>
      </c>
      <c r="R47" s="48">
        <v>38000</v>
      </c>
      <c r="S47" s="65">
        <v>3.13</v>
      </c>
      <c r="T47" s="48">
        <f t="shared" si="18"/>
        <v>118940</v>
      </c>
      <c r="U47" s="48">
        <f t="shared" si="17"/>
        <v>133212.80000000002</v>
      </c>
      <c r="V47" s="20" t="s">
        <v>21</v>
      </c>
      <c r="W47" s="21" t="s">
        <v>21</v>
      </c>
    </row>
    <row r="48" spans="2:23" s="67" customFormat="1" ht="60" customHeight="1" x14ac:dyDescent="0.25">
      <c r="B48" s="43" t="s">
        <v>266</v>
      </c>
      <c r="C48" s="37" t="s">
        <v>239</v>
      </c>
      <c r="D48" s="43" t="s">
        <v>267</v>
      </c>
      <c r="E48" s="27" t="s">
        <v>109</v>
      </c>
      <c r="F48" s="39" t="s">
        <v>268</v>
      </c>
      <c r="G48" s="39" t="s">
        <v>269</v>
      </c>
      <c r="H48" s="43" t="s">
        <v>55</v>
      </c>
      <c r="I48" s="37" t="s">
        <v>86</v>
      </c>
      <c r="J48" s="18">
        <v>0</v>
      </c>
      <c r="K48" s="19">
        <v>3.2025000000000001</v>
      </c>
      <c r="L48" s="44" t="s">
        <v>37</v>
      </c>
      <c r="M48" s="20" t="s">
        <v>38</v>
      </c>
      <c r="N48" s="55" t="s">
        <v>39</v>
      </c>
      <c r="O48" s="45" t="s">
        <v>270</v>
      </c>
      <c r="P48" s="44" t="s">
        <v>54</v>
      </c>
      <c r="Q48" s="45" t="s">
        <v>87</v>
      </c>
      <c r="R48" s="48">
        <v>3</v>
      </c>
      <c r="S48" s="65">
        <v>65028.04</v>
      </c>
      <c r="T48" s="48">
        <f t="shared" ref="T48" si="19">R48*S48</f>
        <v>195084.12</v>
      </c>
      <c r="U48" s="48">
        <f t="shared" si="17"/>
        <v>218494.21440000003</v>
      </c>
      <c r="V48" s="20" t="s">
        <v>21</v>
      </c>
      <c r="W48" s="21" t="s">
        <v>21</v>
      </c>
    </row>
    <row r="49" spans="1:25" s="17" customFormat="1" x14ac:dyDescent="0.25">
      <c r="B49" s="29"/>
      <c r="C49" s="30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2">
        <f>SUM(T12:T48)</f>
        <v>5964307443.5517483</v>
      </c>
      <c r="U49" s="32">
        <f>SUM(U12:U48)</f>
        <v>6680024336.7779608</v>
      </c>
      <c r="V49" s="31"/>
      <c r="W49" s="31"/>
    </row>
    <row r="50" spans="1:25" s="17" customFormat="1" ht="12.75" customHeight="1" x14ac:dyDescent="0.25">
      <c r="B50" s="22"/>
      <c r="C50" s="33" t="s">
        <v>25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34"/>
      <c r="T50" s="34"/>
      <c r="U50" s="34"/>
      <c r="V50" s="19"/>
      <c r="W50" s="19"/>
      <c r="X50" s="35"/>
      <c r="Y50" s="35"/>
    </row>
    <row r="51" spans="1:25" s="17" customFormat="1" ht="90" x14ac:dyDescent="0.25">
      <c r="A51" s="17" t="s">
        <v>45</v>
      </c>
      <c r="B51" s="22" t="s">
        <v>46</v>
      </c>
      <c r="C51" s="36" t="s">
        <v>64</v>
      </c>
      <c r="D51" s="26" t="s">
        <v>29</v>
      </c>
      <c r="E51" s="27" t="s">
        <v>30</v>
      </c>
      <c r="F51" s="27" t="s">
        <v>30</v>
      </c>
      <c r="G51" s="39" t="s">
        <v>49</v>
      </c>
      <c r="H51" s="39" t="s">
        <v>55</v>
      </c>
      <c r="I51" s="18" t="s">
        <v>63</v>
      </c>
      <c r="J51" s="23">
        <v>100</v>
      </c>
      <c r="K51" s="19">
        <v>11.202400000000001</v>
      </c>
      <c r="L51" s="25" t="s">
        <v>23</v>
      </c>
      <c r="M51" s="25" t="s">
        <v>24</v>
      </c>
      <c r="N51" s="49" t="s">
        <v>20</v>
      </c>
      <c r="O51" s="20" t="s">
        <v>65</v>
      </c>
      <c r="P51" s="25" t="s">
        <v>53</v>
      </c>
      <c r="Q51" s="25" t="s">
        <v>20</v>
      </c>
      <c r="R51" s="50">
        <v>1</v>
      </c>
      <c r="S51" s="51">
        <v>23093271.719999999</v>
      </c>
      <c r="T51" s="28">
        <f t="shared" ref="T51:T54" si="20">R51*S51</f>
        <v>23093271.719999999</v>
      </c>
      <c r="U51" s="28">
        <f t="shared" ref="U51:U60" si="21">T51*1.12</f>
        <v>25864464.326400001</v>
      </c>
      <c r="V51" s="25" t="s">
        <v>21</v>
      </c>
      <c r="W51" s="25" t="s">
        <v>21</v>
      </c>
    </row>
    <row r="52" spans="1:25" s="17" customFormat="1" ht="123.75" customHeight="1" x14ac:dyDescent="0.25">
      <c r="A52" s="17" t="s">
        <v>45</v>
      </c>
      <c r="B52" s="22" t="s">
        <v>46</v>
      </c>
      <c r="C52" s="36" t="s">
        <v>75</v>
      </c>
      <c r="D52" s="26" t="s">
        <v>27</v>
      </c>
      <c r="E52" s="27" t="s">
        <v>28</v>
      </c>
      <c r="F52" s="27" t="s">
        <v>28</v>
      </c>
      <c r="G52" s="39" t="s">
        <v>48</v>
      </c>
      <c r="H52" s="39" t="s">
        <v>55</v>
      </c>
      <c r="I52" s="18" t="s">
        <v>63</v>
      </c>
      <c r="J52" s="23">
        <v>100</v>
      </c>
      <c r="K52" s="19">
        <v>12.202400000000001</v>
      </c>
      <c r="L52" s="25" t="s">
        <v>23</v>
      </c>
      <c r="M52" s="25" t="s">
        <v>24</v>
      </c>
      <c r="N52" s="49" t="s">
        <v>20</v>
      </c>
      <c r="O52" s="20" t="s">
        <v>65</v>
      </c>
      <c r="P52" s="25" t="s">
        <v>53</v>
      </c>
      <c r="Q52" s="25" t="s">
        <v>20</v>
      </c>
      <c r="R52" s="50">
        <v>1</v>
      </c>
      <c r="S52" s="51">
        <v>721532540.88</v>
      </c>
      <c r="T52" s="28">
        <f t="shared" si="20"/>
        <v>721532540.88</v>
      </c>
      <c r="U52" s="28">
        <f t="shared" si="21"/>
        <v>808116445.78560007</v>
      </c>
      <c r="V52" s="25" t="s">
        <v>21</v>
      </c>
      <c r="W52" s="25" t="s">
        <v>21</v>
      </c>
    </row>
    <row r="53" spans="1:25" s="17" customFormat="1" ht="90" x14ac:dyDescent="0.25">
      <c r="B53" s="22" t="s">
        <v>46</v>
      </c>
      <c r="C53" s="36" t="s">
        <v>76</v>
      </c>
      <c r="D53" s="45" t="s">
        <v>29</v>
      </c>
      <c r="E53" s="39" t="s">
        <v>30</v>
      </c>
      <c r="F53" s="39" t="s">
        <v>30</v>
      </c>
      <c r="G53" s="39" t="s">
        <v>50</v>
      </c>
      <c r="H53" s="39" t="s">
        <v>55</v>
      </c>
      <c r="I53" s="18" t="s">
        <v>63</v>
      </c>
      <c r="J53" s="23">
        <v>100</v>
      </c>
      <c r="K53" s="19">
        <v>12.202400000000001</v>
      </c>
      <c r="L53" s="24" t="s">
        <v>23</v>
      </c>
      <c r="M53" s="24" t="s">
        <v>24</v>
      </c>
      <c r="N53" s="23" t="s">
        <v>20</v>
      </c>
      <c r="O53" s="20" t="s">
        <v>65</v>
      </c>
      <c r="P53" s="24" t="s">
        <v>52</v>
      </c>
      <c r="Q53" s="56" t="s">
        <v>20</v>
      </c>
      <c r="R53" s="57">
        <v>1</v>
      </c>
      <c r="S53" s="58">
        <v>0.01</v>
      </c>
      <c r="T53" s="58">
        <f t="shared" si="20"/>
        <v>0.01</v>
      </c>
      <c r="U53" s="58">
        <f t="shared" si="21"/>
        <v>1.1200000000000002E-2</v>
      </c>
      <c r="V53" s="46" t="s">
        <v>21</v>
      </c>
      <c r="W53" s="24" t="s">
        <v>21</v>
      </c>
    </row>
    <row r="54" spans="1:25" s="17" customFormat="1" ht="90" x14ac:dyDescent="0.25">
      <c r="B54" s="22" t="s">
        <v>46</v>
      </c>
      <c r="C54" s="36" t="s">
        <v>77</v>
      </c>
      <c r="D54" s="45" t="s">
        <v>29</v>
      </c>
      <c r="E54" s="39" t="s">
        <v>30</v>
      </c>
      <c r="F54" s="39" t="s">
        <v>30</v>
      </c>
      <c r="G54" s="39" t="s">
        <v>51</v>
      </c>
      <c r="H54" s="39" t="s">
        <v>55</v>
      </c>
      <c r="I54" s="18" t="s">
        <v>63</v>
      </c>
      <c r="J54" s="23">
        <v>100</v>
      </c>
      <c r="K54" s="19">
        <v>12.202400000000001</v>
      </c>
      <c r="L54" s="24" t="s">
        <v>23</v>
      </c>
      <c r="M54" s="24" t="s">
        <v>24</v>
      </c>
      <c r="N54" s="23" t="s">
        <v>20</v>
      </c>
      <c r="O54" s="20" t="s">
        <v>65</v>
      </c>
      <c r="P54" s="24" t="s">
        <v>52</v>
      </c>
      <c r="Q54" s="56" t="s">
        <v>20</v>
      </c>
      <c r="R54" s="57">
        <v>1</v>
      </c>
      <c r="S54" s="58">
        <v>1416056643.0699999</v>
      </c>
      <c r="T54" s="58">
        <f t="shared" si="20"/>
        <v>1416056643.0699999</v>
      </c>
      <c r="U54" s="58">
        <f t="shared" si="21"/>
        <v>1585983440.2384</v>
      </c>
      <c r="V54" s="46" t="s">
        <v>21</v>
      </c>
      <c r="W54" s="24" t="s">
        <v>21</v>
      </c>
    </row>
    <row r="55" spans="1:25" s="17" customFormat="1" ht="90" x14ac:dyDescent="0.25">
      <c r="A55" s="17" t="s">
        <v>45</v>
      </c>
      <c r="B55" s="22" t="s">
        <v>46</v>
      </c>
      <c r="C55" s="36" t="s">
        <v>91</v>
      </c>
      <c r="D55" s="43" t="s">
        <v>31</v>
      </c>
      <c r="E55" s="27" t="s">
        <v>32</v>
      </c>
      <c r="F55" s="27" t="s">
        <v>32</v>
      </c>
      <c r="G55" s="27" t="s">
        <v>26</v>
      </c>
      <c r="H55" s="39" t="s">
        <v>55</v>
      </c>
      <c r="I55" s="18" t="s">
        <v>63</v>
      </c>
      <c r="J55" s="23">
        <v>100</v>
      </c>
      <c r="K55" s="19">
        <v>1.2024999999999999</v>
      </c>
      <c r="L55" s="24" t="s">
        <v>23</v>
      </c>
      <c r="M55" s="24" t="s">
        <v>24</v>
      </c>
      <c r="N55" s="23" t="s">
        <v>20</v>
      </c>
      <c r="O55" s="20" t="s">
        <v>65</v>
      </c>
      <c r="P55" s="24" t="s">
        <v>52</v>
      </c>
      <c r="Q55" s="24" t="s">
        <v>20</v>
      </c>
      <c r="R55" s="61">
        <v>1</v>
      </c>
      <c r="S55" s="62">
        <v>675789379.5</v>
      </c>
      <c r="T55" s="28">
        <f t="shared" ref="T55:T60" si="22">R55*S55</f>
        <v>675789379.5</v>
      </c>
      <c r="U55" s="28">
        <f>T55*1.12</f>
        <v>756884105.04000008</v>
      </c>
      <c r="V55" s="24" t="s">
        <v>21</v>
      </c>
      <c r="W55" s="24" t="s">
        <v>21</v>
      </c>
    </row>
    <row r="56" spans="1:25" s="17" customFormat="1" ht="75" x14ac:dyDescent="0.25">
      <c r="B56" s="22" t="s">
        <v>46</v>
      </c>
      <c r="C56" s="36" t="s">
        <v>78</v>
      </c>
      <c r="D56" s="45" t="s">
        <v>56</v>
      </c>
      <c r="E56" s="39" t="s">
        <v>57</v>
      </c>
      <c r="F56" s="45" t="s">
        <v>58</v>
      </c>
      <c r="G56" s="39" t="s">
        <v>59</v>
      </c>
      <c r="H56" s="39" t="s">
        <v>55</v>
      </c>
      <c r="I56" s="18" t="s">
        <v>63</v>
      </c>
      <c r="J56" s="23">
        <v>100</v>
      </c>
      <c r="K56" s="19">
        <v>12.202400000000001</v>
      </c>
      <c r="L56" s="24" t="s">
        <v>23</v>
      </c>
      <c r="M56" s="24" t="s">
        <v>60</v>
      </c>
      <c r="N56" s="23" t="s">
        <v>20</v>
      </c>
      <c r="O56" s="20" t="s">
        <v>65</v>
      </c>
      <c r="P56" s="24" t="s">
        <v>52</v>
      </c>
      <c r="Q56" s="52" t="s">
        <v>46</v>
      </c>
      <c r="R56" s="53">
        <v>1</v>
      </c>
      <c r="S56" s="54">
        <v>49259232</v>
      </c>
      <c r="T56" s="54">
        <f t="shared" si="22"/>
        <v>49259232</v>
      </c>
      <c r="U56" s="54">
        <f t="shared" si="21"/>
        <v>55170339.840000004</v>
      </c>
      <c r="V56" s="46" t="s">
        <v>21</v>
      </c>
      <c r="W56" s="24" t="s">
        <v>21</v>
      </c>
    </row>
    <row r="57" spans="1:25" s="17" customFormat="1" ht="75" x14ac:dyDescent="0.25">
      <c r="B57" s="22" t="s">
        <v>46</v>
      </c>
      <c r="C57" s="36" t="s">
        <v>79</v>
      </c>
      <c r="D57" s="45" t="s">
        <v>56</v>
      </c>
      <c r="E57" s="39" t="s">
        <v>57</v>
      </c>
      <c r="F57" s="45" t="s">
        <v>58</v>
      </c>
      <c r="G57" s="39" t="s">
        <v>59</v>
      </c>
      <c r="H57" s="39" t="s">
        <v>55</v>
      </c>
      <c r="I57" s="18" t="s">
        <v>63</v>
      </c>
      <c r="J57" s="23">
        <v>100</v>
      </c>
      <c r="K57" s="19">
        <v>12.202400000000001</v>
      </c>
      <c r="L57" s="24" t="s">
        <v>23</v>
      </c>
      <c r="M57" s="24" t="s">
        <v>24</v>
      </c>
      <c r="N57" s="23" t="s">
        <v>20</v>
      </c>
      <c r="O57" s="20" t="s">
        <v>65</v>
      </c>
      <c r="P57" s="24" t="s">
        <v>52</v>
      </c>
      <c r="Q57" s="52" t="s">
        <v>46</v>
      </c>
      <c r="R57" s="53">
        <v>1</v>
      </c>
      <c r="S57" s="54">
        <v>119416.32000000001</v>
      </c>
      <c r="T57" s="54">
        <f t="shared" si="22"/>
        <v>119416.32000000001</v>
      </c>
      <c r="U57" s="54">
        <f t="shared" si="21"/>
        <v>133746.27840000001</v>
      </c>
      <c r="V57" s="46" t="s">
        <v>21</v>
      </c>
      <c r="W57" s="24" t="s">
        <v>21</v>
      </c>
    </row>
    <row r="58" spans="1:25" s="17" customFormat="1" ht="75" x14ac:dyDescent="0.25">
      <c r="B58" s="22" t="s">
        <v>46</v>
      </c>
      <c r="C58" s="36" t="s">
        <v>66</v>
      </c>
      <c r="D58" s="45" t="s">
        <v>68</v>
      </c>
      <c r="E58" s="39" t="s">
        <v>69</v>
      </c>
      <c r="F58" s="45" t="s">
        <v>69</v>
      </c>
      <c r="G58" s="39" t="s">
        <v>72</v>
      </c>
      <c r="H58" s="39" t="s">
        <v>55</v>
      </c>
      <c r="I58" s="18" t="s">
        <v>71</v>
      </c>
      <c r="J58" s="23">
        <v>100</v>
      </c>
      <c r="K58" s="19">
        <v>11.202400000000001</v>
      </c>
      <c r="L58" s="24" t="s">
        <v>23</v>
      </c>
      <c r="M58" s="24" t="s">
        <v>24</v>
      </c>
      <c r="N58" s="23" t="s">
        <v>20</v>
      </c>
      <c r="O58" s="20" t="s">
        <v>65</v>
      </c>
      <c r="P58" s="24" t="s">
        <v>52</v>
      </c>
      <c r="Q58" s="52" t="s">
        <v>46</v>
      </c>
      <c r="R58" s="53">
        <v>1</v>
      </c>
      <c r="S58" s="54">
        <v>414591000</v>
      </c>
      <c r="T58" s="54">
        <f t="shared" si="22"/>
        <v>414591000</v>
      </c>
      <c r="U58" s="54">
        <f t="shared" si="21"/>
        <v>464341920.00000006</v>
      </c>
      <c r="V58" s="46" t="s">
        <v>21</v>
      </c>
      <c r="W58" s="24" t="s">
        <v>21</v>
      </c>
    </row>
    <row r="59" spans="1:25" s="17" customFormat="1" ht="75" x14ac:dyDescent="0.25">
      <c r="B59" s="22" t="s">
        <v>46</v>
      </c>
      <c r="C59" s="36" t="s">
        <v>130</v>
      </c>
      <c r="D59" s="45" t="s">
        <v>56</v>
      </c>
      <c r="E59" s="39" t="s">
        <v>57</v>
      </c>
      <c r="F59" s="45" t="s">
        <v>70</v>
      </c>
      <c r="G59" s="39" t="s">
        <v>73</v>
      </c>
      <c r="H59" s="39" t="s">
        <v>55</v>
      </c>
      <c r="I59" s="18" t="s">
        <v>71</v>
      </c>
      <c r="J59" s="23">
        <v>100</v>
      </c>
      <c r="K59" s="19">
        <v>2.2025000000000001</v>
      </c>
      <c r="L59" s="24" t="s">
        <v>23</v>
      </c>
      <c r="M59" s="24" t="s">
        <v>24</v>
      </c>
      <c r="N59" s="23" t="s">
        <v>20</v>
      </c>
      <c r="O59" s="20" t="s">
        <v>65</v>
      </c>
      <c r="P59" s="24" t="s">
        <v>52</v>
      </c>
      <c r="Q59" s="52" t="s">
        <v>46</v>
      </c>
      <c r="R59" s="53">
        <v>1</v>
      </c>
      <c r="S59" s="54">
        <v>299072984.07999998</v>
      </c>
      <c r="T59" s="54">
        <f t="shared" si="22"/>
        <v>299072984.07999998</v>
      </c>
      <c r="U59" s="54">
        <f t="shared" si="21"/>
        <v>334961742.16960001</v>
      </c>
      <c r="V59" s="46" t="s">
        <v>21</v>
      </c>
      <c r="W59" s="24" t="s">
        <v>21</v>
      </c>
    </row>
    <row r="60" spans="1:25" s="17" customFormat="1" ht="75" x14ac:dyDescent="0.25">
      <c r="B60" s="22" t="s">
        <v>46</v>
      </c>
      <c r="C60" s="36" t="s">
        <v>67</v>
      </c>
      <c r="D60" s="45" t="s">
        <v>56</v>
      </c>
      <c r="E60" s="39" t="s">
        <v>57</v>
      </c>
      <c r="F60" s="45" t="s">
        <v>70</v>
      </c>
      <c r="G60" s="39" t="s">
        <v>74</v>
      </c>
      <c r="H60" s="39" t="s">
        <v>55</v>
      </c>
      <c r="I60" s="18" t="s">
        <v>71</v>
      </c>
      <c r="J60" s="23">
        <v>100</v>
      </c>
      <c r="K60" s="19">
        <v>11.202400000000001</v>
      </c>
      <c r="L60" s="24" t="s">
        <v>23</v>
      </c>
      <c r="M60" s="24" t="s">
        <v>24</v>
      </c>
      <c r="N60" s="23" t="s">
        <v>20</v>
      </c>
      <c r="O60" s="20" t="s">
        <v>65</v>
      </c>
      <c r="P60" s="24" t="s">
        <v>52</v>
      </c>
      <c r="Q60" s="52" t="s">
        <v>46</v>
      </c>
      <c r="R60" s="53">
        <v>1</v>
      </c>
      <c r="S60" s="54">
        <v>43672357.700000003</v>
      </c>
      <c r="T60" s="54">
        <f t="shared" si="22"/>
        <v>43672357.700000003</v>
      </c>
      <c r="U60" s="54">
        <f t="shared" si="21"/>
        <v>48913040.624000005</v>
      </c>
      <c r="V60" s="46" t="s">
        <v>21</v>
      </c>
      <c r="W60" s="24" t="s">
        <v>21</v>
      </c>
      <c r="X60" s="63"/>
    </row>
    <row r="61" spans="1:25" x14ac:dyDescent="0.25">
      <c r="B61" s="16"/>
      <c r="C61" s="15" t="s">
        <v>42</v>
      </c>
      <c r="D61" s="13"/>
      <c r="E61" s="13"/>
      <c r="F61" s="13"/>
      <c r="G61" s="13"/>
      <c r="H61" s="5"/>
      <c r="I61" s="5"/>
      <c r="J61" s="5"/>
      <c r="K61" s="5"/>
      <c r="L61" s="5"/>
      <c r="M61" s="5"/>
      <c r="N61" s="5"/>
      <c r="O61" s="5"/>
      <c r="P61" s="5"/>
      <c r="Q61" s="13"/>
      <c r="R61" s="13"/>
      <c r="S61" s="13"/>
      <c r="T61" s="14">
        <f>SUM(T51:T60)</f>
        <v>3643186825.2799997</v>
      </c>
      <c r="U61" s="14">
        <f>SUM(U51:U60)</f>
        <v>4080369244.3136001</v>
      </c>
      <c r="V61" s="13"/>
      <c r="W61" s="13"/>
    </row>
    <row r="62" spans="1:25" x14ac:dyDescent="0.25">
      <c r="B62" s="16"/>
      <c r="C62" s="15" t="s">
        <v>43</v>
      </c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6">
        <f>T61+T49</f>
        <v>9607494268.831749</v>
      </c>
      <c r="U62" s="6">
        <f>U61+U49</f>
        <v>10760393581.09156</v>
      </c>
      <c r="V62" s="5"/>
      <c r="W62" s="5"/>
    </row>
    <row r="65" spans="2:12" customFormat="1" ht="18.75" x14ac:dyDescent="0.25">
      <c r="E65" s="40"/>
      <c r="F65" s="40"/>
      <c r="G65" s="40"/>
      <c r="H65" s="40"/>
      <c r="I65" s="41"/>
    </row>
    <row r="66" spans="2:12" customFormat="1" ht="18.75" x14ac:dyDescent="0.25">
      <c r="E66" s="40"/>
      <c r="F66" s="40"/>
      <c r="G66" s="40"/>
      <c r="H66" s="40"/>
      <c r="I66" s="41"/>
      <c r="J66" s="8"/>
    </row>
    <row r="67" spans="2:12" customFormat="1" ht="18.75" x14ac:dyDescent="0.25">
      <c r="E67" s="40"/>
      <c r="F67" s="40"/>
      <c r="G67" s="40"/>
      <c r="H67" s="40"/>
      <c r="I67" s="41"/>
      <c r="J67" s="8"/>
    </row>
    <row r="68" spans="2:12" customFormat="1" x14ac:dyDescent="0.25">
      <c r="B68" s="42"/>
      <c r="C68" s="42"/>
      <c r="D68" s="1"/>
      <c r="E68" s="10"/>
      <c r="F68" s="10"/>
      <c r="G68" s="10"/>
      <c r="H68" s="10"/>
      <c r="I68" s="10"/>
      <c r="J68" s="10"/>
      <c r="K68" s="11"/>
      <c r="L68" s="12"/>
    </row>
    <row r="69" spans="2:12" customFormat="1" x14ac:dyDescent="0.25">
      <c r="B69" s="42"/>
      <c r="C69" s="42"/>
      <c r="D69" s="1"/>
      <c r="E69" s="10"/>
      <c r="F69" s="10"/>
      <c r="G69" s="10"/>
      <c r="H69" s="10"/>
      <c r="I69" s="10"/>
      <c r="J69" s="10"/>
      <c r="K69" s="11"/>
      <c r="L69" s="12"/>
    </row>
    <row r="70" spans="2:12" customFormat="1" x14ac:dyDescent="0.25">
      <c r="B70" s="42"/>
      <c r="C70" s="42"/>
      <c r="D70" s="1"/>
      <c r="E70" s="10"/>
      <c r="F70" s="10"/>
      <c r="G70" s="10"/>
      <c r="H70" s="10"/>
      <c r="I70" s="10"/>
      <c r="J70" s="10"/>
      <c r="K70" s="11"/>
      <c r="L70" s="12"/>
    </row>
    <row r="71" spans="2:12" customFormat="1" x14ac:dyDescent="0.25">
      <c r="B71" s="42"/>
      <c r="C71" s="42"/>
      <c r="D71" s="1"/>
      <c r="E71" s="10"/>
      <c r="F71" s="10"/>
      <c r="G71" s="10"/>
      <c r="H71" s="10"/>
      <c r="I71" s="10"/>
      <c r="J71" s="10"/>
      <c r="K71" s="11"/>
      <c r="L71" s="12"/>
    </row>
    <row r="72" spans="2:12" customFormat="1" x14ac:dyDescent="0.25">
      <c r="B72" s="42"/>
      <c r="C72" s="42"/>
      <c r="D72" s="1"/>
      <c r="E72" s="10"/>
      <c r="F72" s="10"/>
      <c r="G72" s="10"/>
      <c r="H72" s="10"/>
      <c r="I72" s="10"/>
      <c r="J72" s="10"/>
      <c r="K72" s="11"/>
      <c r="L72" s="12"/>
    </row>
    <row r="73" spans="2:12" customFormat="1" x14ac:dyDescent="0.25">
      <c r="B73" s="42"/>
      <c r="C73" s="42"/>
      <c r="D73" s="1"/>
      <c r="E73" s="10"/>
      <c r="F73" s="10"/>
      <c r="G73" s="10"/>
      <c r="H73" s="10"/>
      <c r="I73" s="10"/>
      <c r="J73" s="10"/>
      <c r="K73" s="11"/>
      <c r="L73" s="12"/>
    </row>
    <row r="74" spans="2:12" customFormat="1" x14ac:dyDescent="0.25">
      <c r="B74" s="42"/>
      <c r="C74" s="42"/>
      <c r="D74" s="1"/>
      <c r="E74" s="10"/>
      <c r="F74" s="10"/>
      <c r="G74" s="10"/>
      <c r="H74" s="10"/>
      <c r="I74" s="10"/>
      <c r="J74" s="10"/>
      <c r="K74" s="11"/>
      <c r="L74" s="12"/>
    </row>
    <row r="75" spans="2:12" customFormat="1" x14ac:dyDescent="0.25">
      <c r="D75" s="9"/>
      <c r="E75" s="10"/>
      <c r="F75" s="10"/>
      <c r="G75" s="10"/>
      <c r="H75" s="10"/>
      <c r="I75" s="10"/>
      <c r="J75" s="10"/>
      <c r="K75" s="11"/>
      <c r="L75" s="12"/>
    </row>
  </sheetData>
  <autoFilter ref="A10:Y62"/>
  <dataValidations count="1">
    <dataValidation type="whole" allowBlank="1" showInputMessage="1" showErrorMessage="1" sqref="J51:J60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2025-01-29T05:13:57Z</cp:lastPrinted>
  <dcterms:created xsi:type="dcterms:W3CDTF">2021-10-12T10:44:16Z</dcterms:created>
  <dcterms:modified xsi:type="dcterms:W3CDTF">2025-02-27T03:42:56Z</dcterms:modified>
</cp:coreProperties>
</file>