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25" windowWidth="28980" windowHeight="687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Report'!$A$10:$Y$29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U16" i="1" l="1"/>
  <c r="U28" i="1"/>
  <c r="U29" i="1" l="1"/>
  <c r="T28" i="1"/>
  <c r="T16" i="1" l="1"/>
  <c r="T15" i="1" l="1"/>
  <c r="U15" i="1" s="1"/>
  <c r="T14" i="1" l="1"/>
  <c r="U14" i="1" s="1"/>
  <c r="T13" i="1" l="1"/>
  <c r="U13" i="1" s="1"/>
  <c r="T27" i="1" l="1"/>
  <c r="U27" i="1" s="1"/>
  <c r="T26" i="1"/>
  <c r="U26" i="1" s="1"/>
  <c r="T25" i="1"/>
  <c r="U25" i="1" s="1"/>
  <c r="T24" i="1" l="1"/>
  <c r="T23" i="1"/>
  <c r="T12" i="1" l="1"/>
  <c r="U12" i="1" l="1"/>
  <c r="U24" i="1"/>
  <c r="U23" i="1"/>
  <c r="T21" i="1" l="1"/>
  <c r="T20" i="1"/>
  <c r="U20" i="1" s="1"/>
  <c r="U21" i="1" l="1"/>
  <c r="T18" i="1"/>
  <c r="T19" i="1"/>
  <c r="U19" i="1" s="1"/>
  <c r="T22" i="1"/>
  <c r="T29" i="1" l="1"/>
  <c r="U22" i="1"/>
  <c r="U18" i="1"/>
</calcChain>
</file>

<file path=xl/sharedStrings.xml><?xml version="1.0" encoding="utf-8"?>
<sst xmlns="http://schemas.openxmlformats.org/spreadsheetml/2006/main" count="258" uniqueCount="112">
  <si>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</si>
  <si>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</si>
  <si>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</si>
  <si>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</si>
  <si>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</si>
  <si>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</si>
  <si>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</si>
  <si>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</si>
  <si>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</si>
  <si>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</si>
  <si>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</si>
  <si>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</si>
  <si>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</si>
  <si>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</si>
  <si>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</si>
  <si>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</si>
  <si>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</si>
  <si>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</si>
  <si>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</si>
  <si>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</si>
  <si>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</si>
  <si>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</si>
  <si>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</si>
  <si>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</si>
  <si>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</si>
  <si>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</si>
  <si>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</si>
  <si>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</si>
  <si>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</si>
  <si>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</si>
  <si>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</si>
  <si>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</si>
  <si>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</si>
  <si>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</si>
  <si>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</si>
  <si>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</si>
  <si>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</si>
  <si>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</si>
  <si>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</si>
  <si>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</si>
  <si>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</si>
  <si>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</si>
  <si>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</si>
  <si>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</si>
  <si>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</si>
  <si>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</si>
  <si>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</si>
  <si>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</si>
  <si>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</si>
  <si>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</si>
  <si>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</si>
  <si>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</si>
  <si>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</si>
  <si>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</si>
  <si>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</si>
  <si>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</si>
  <si>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</si>
  <si>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</si>
  <si>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</si>
  <si>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</si>
  <si>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</si>
  <si>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Прогноз внутристрановой ценности, %</t>
  </si>
  <si>
    <t xml:space="preserve">73-1-3 </t>
  </si>
  <si>
    <t xml:space="preserve">73-1-3  </t>
  </si>
  <si>
    <t>1 У</t>
  </si>
  <si>
    <t>с 01.2025 по 12.2025 (включительно)</t>
  </si>
  <si>
    <t>8 У</t>
  </si>
  <si>
    <t>10 У</t>
  </si>
  <si>
    <t>360020.400.000003</t>
  </si>
  <si>
    <t>Услуги по подаче питьевой воды</t>
  </si>
  <si>
    <t>Услуги по общему энергоснабжению (электроснабжение, теплоэнергия, горячая вода без исключения)</t>
  </si>
  <si>
    <t>73-1-19</t>
  </si>
  <si>
    <t>Предоставление услуг по подаче воды и отводу сточных вод в городскую канализацию</t>
  </si>
  <si>
    <t>Оказание услуг по снабжению тепловой энергией</t>
  </si>
  <si>
    <t>Оказание услуг по производству тепловой энегии в паре и конденсате</t>
  </si>
  <si>
    <t>2-1 У</t>
  </si>
  <si>
    <t>3-1 У</t>
  </si>
  <si>
    <t>4-1 У</t>
  </si>
  <si>
    <t>6-1 У</t>
  </si>
  <si>
    <t>7-1 У</t>
  </si>
  <si>
    <t>9-1 У</t>
  </si>
  <si>
    <t>00150001656</t>
  </si>
  <si>
    <t>2 Т</t>
  </si>
  <si>
    <t>279020.500.000018</t>
  </si>
  <si>
    <t>Сирена</t>
  </si>
  <si>
    <t>тип С-01</t>
  </si>
  <si>
    <t>СВЕТОСИГНАЛ КОМБИНИРОВАННЫЙ ПЬЕЗО-ЗВУКОВОЙ 12V</t>
  </si>
  <si>
    <t>73-1-9</t>
  </si>
  <si>
    <t>Штука</t>
  </si>
  <si>
    <t>Окончательный платеж - 100%, Промежуточный платеж - 0% , Предоплата - 0%</t>
  </si>
  <si>
    <t>с даты подписания договора в течении 30 календарных дней</t>
  </si>
  <si>
    <t>1-1 Т</t>
  </si>
  <si>
    <t>5-1 У</t>
  </si>
  <si>
    <t>FCA</t>
  </si>
  <si>
    <t>с даты подписания договора в течении 10 рабочих дней</t>
  </si>
  <si>
    <t xml:space="preserve">Килограмм </t>
  </si>
  <si>
    <t>3 Т</t>
  </si>
  <si>
    <t>201520.100.000002</t>
  </si>
  <si>
    <t>Хлорид аммония (хлористый аммоний)</t>
  </si>
  <si>
    <t>чистый для анализа</t>
  </si>
  <si>
    <t>АМОНИЙ ХЛОРИСТЫЙ</t>
  </si>
  <si>
    <t>00210010015</t>
  </si>
  <si>
    <t xml:space="preserve">Помесячный Годовой план закупок товаров, работ и услуг с применением Особого порядка ТОО "Богатырь Комир" на 2025 год </t>
  </si>
  <si>
    <t>00800072657</t>
  </si>
  <si>
    <t>4 Т</t>
  </si>
  <si>
    <t>289240.500.000003</t>
  </si>
  <si>
    <t>Бетоносмеситель</t>
  </si>
  <si>
    <t>Одновальный</t>
  </si>
  <si>
    <t>EXW</t>
  </si>
  <si>
    <t>с даты подписания договора в течении 30 рабочих дней</t>
  </si>
  <si>
    <t>БЕТОНОСМЕСИТЕЛЬ БСН-220Л</t>
  </si>
  <si>
    <t>приказом генерального директора №   1683  от  27.12.2024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</si>
</sst>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4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3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13" xfId="0" applyNumberFormat="1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topLeftCell="B1" zoomScale="70" zoomScaleNormal="70" workbookViewId="0">
      <selection activeCell="J48" sqref="J48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44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111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102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47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61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18" customFormat="1" ht="60" customHeight="1" x14ac:dyDescent="0.25">
      <c r="A12" s="18" t="s">
        <v>45</v>
      </c>
      <c r="B12" s="23" t="s">
        <v>46</v>
      </c>
      <c r="C12" s="38" t="s">
        <v>91</v>
      </c>
      <c r="D12" s="44" t="s">
        <v>33</v>
      </c>
      <c r="E12" s="28" t="s">
        <v>34</v>
      </c>
      <c r="F12" s="28" t="s">
        <v>35</v>
      </c>
      <c r="G12" s="28" t="s">
        <v>36</v>
      </c>
      <c r="H12" s="40" t="s">
        <v>55</v>
      </c>
      <c r="I12" s="19" t="s">
        <v>62</v>
      </c>
      <c r="J12" s="19">
        <v>0</v>
      </c>
      <c r="K12" s="20">
        <v>12.202400000000001</v>
      </c>
      <c r="L12" s="45" t="s">
        <v>37</v>
      </c>
      <c r="M12" s="21" t="s">
        <v>38</v>
      </c>
      <c r="N12" s="39" t="s">
        <v>39</v>
      </c>
      <c r="O12" s="21" t="s">
        <v>65</v>
      </c>
      <c r="P12" s="21" t="s">
        <v>54</v>
      </c>
      <c r="Q12" s="21" t="s">
        <v>40</v>
      </c>
      <c r="R12" s="48">
        <v>357716075</v>
      </c>
      <c r="S12" s="49">
        <v>16.667249999999999</v>
      </c>
      <c r="T12" s="29">
        <f t="shared" ref="T12" si="0">R12*S12</f>
        <v>5962143251.0437498</v>
      </c>
      <c r="U12" s="29">
        <f t="shared" ref="U12" si="1">T12*1.12</f>
        <v>6677600441.1690006</v>
      </c>
      <c r="V12" s="21" t="s">
        <v>21</v>
      </c>
      <c r="W12" s="22" t="s">
        <v>21</v>
      </c>
    </row>
    <row r="13" spans="1:25" s="18" customFormat="1" ht="60" customHeight="1" x14ac:dyDescent="0.25">
      <c r="B13" s="44" t="s">
        <v>81</v>
      </c>
      <c r="C13" s="38" t="s">
        <v>82</v>
      </c>
      <c r="D13" s="44" t="s">
        <v>83</v>
      </c>
      <c r="E13" s="28" t="s">
        <v>84</v>
      </c>
      <c r="F13" s="28" t="s">
        <v>85</v>
      </c>
      <c r="G13" s="28" t="s">
        <v>86</v>
      </c>
      <c r="H13" s="40" t="s">
        <v>55</v>
      </c>
      <c r="I13" s="19" t="s">
        <v>87</v>
      </c>
      <c r="J13" s="19">
        <v>0</v>
      </c>
      <c r="K13" s="20">
        <v>12.202400000000001</v>
      </c>
      <c r="L13" s="45" t="s">
        <v>37</v>
      </c>
      <c r="M13" s="21" t="s">
        <v>38</v>
      </c>
      <c r="N13" s="56" t="s">
        <v>39</v>
      </c>
      <c r="O13" s="46" t="s">
        <v>90</v>
      </c>
      <c r="P13" s="45" t="s">
        <v>89</v>
      </c>
      <c r="Q13" s="21" t="s">
        <v>88</v>
      </c>
      <c r="R13" s="48">
        <v>60</v>
      </c>
      <c r="S13" s="49">
        <v>2678.5720000000001</v>
      </c>
      <c r="T13" s="29">
        <f t="shared" ref="T13" si="2">R13*S13</f>
        <v>160714.32</v>
      </c>
      <c r="U13" s="29">
        <f t="shared" ref="U13" si="3">T13*1.12</f>
        <v>180000.03840000002</v>
      </c>
      <c r="V13" s="21" t="s">
        <v>21</v>
      </c>
      <c r="W13" s="22" t="s">
        <v>21</v>
      </c>
    </row>
    <row r="14" spans="1:25" s="18" customFormat="1" ht="60" customHeight="1" x14ac:dyDescent="0.25">
      <c r="B14" s="44" t="s">
        <v>101</v>
      </c>
      <c r="C14" s="38" t="s">
        <v>96</v>
      </c>
      <c r="D14" s="44" t="s">
        <v>97</v>
      </c>
      <c r="E14" s="28" t="s">
        <v>98</v>
      </c>
      <c r="F14" s="28" t="s">
        <v>99</v>
      </c>
      <c r="G14" s="28" t="s">
        <v>100</v>
      </c>
      <c r="H14" s="40" t="s">
        <v>55</v>
      </c>
      <c r="I14" s="19" t="s">
        <v>87</v>
      </c>
      <c r="J14" s="19">
        <v>0</v>
      </c>
      <c r="K14" s="20">
        <v>1.2024999999999999</v>
      </c>
      <c r="L14" s="45" t="s">
        <v>37</v>
      </c>
      <c r="M14" s="60" t="s">
        <v>38</v>
      </c>
      <c r="N14" s="46" t="s">
        <v>93</v>
      </c>
      <c r="O14" s="46" t="s">
        <v>94</v>
      </c>
      <c r="P14" s="46" t="s">
        <v>54</v>
      </c>
      <c r="Q14" s="46" t="s">
        <v>95</v>
      </c>
      <c r="R14" s="61">
        <v>25</v>
      </c>
      <c r="S14" s="49">
        <v>2442.86</v>
      </c>
      <c r="T14" s="29">
        <f t="shared" ref="T14" si="4">R14*S14</f>
        <v>61071.5</v>
      </c>
      <c r="U14" s="29">
        <f t="shared" ref="U14" si="5">T14*1.12</f>
        <v>68400.08</v>
      </c>
      <c r="V14" s="21" t="s">
        <v>21</v>
      </c>
      <c r="W14" s="22" t="s">
        <v>21</v>
      </c>
    </row>
    <row r="15" spans="1:25" s="18" customFormat="1" ht="60" customHeight="1" x14ac:dyDescent="0.25">
      <c r="B15" s="44" t="s">
        <v>103</v>
      </c>
      <c r="C15" s="38" t="s">
        <v>104</v>
      </c>
      <c r="D15" s="44" t="s">
        <v>105</v>
      </c>
      <c r="E15" s="28" t="s">
        <v>106</v>
      </c>
      <c r="F15" s="28" t="s">
        <v>107</v>
      </c>
      <c r="G15" s="40" t="s">
        <v>110</v>
      </c>
      <c r="H15" s="40" t="s">
        <v>55</v>
      </c>
      <c r="I15" s="19" t="s">
        <v>87</v>
      </c>
      <c r="J15" s="19">
        <v>0</v>
      </c>
      <c r="K15" s="20">
        <v>1.2024999999999999</v>
      </c>
      <c r="L15" s="38" t="s">
        <v>37</v>
      </c>
      <c r="M15" s="46" t="s">
        <v>38</v>
      </c>
      <c r="N15" s="46" t="s">
        <v>108</v>
      </c>
      <c r="O15" s="46" t="s">
        <v>109</v>
      </c>
      <c r="P15" s="46" t="s">
        <v>54</v>
      </c>
      <c r="Q15" s="46" t="s">
        <v>88</v>
      </c>
      <c r="R15" s="58">
        <v>2</v>
      </c>
      <c r="S15" s="49">
        <v>122544.64</v>
      </c>
      <c r="T15" s="29">
        <f t="shared" ref="T15" si="6">R15*S15</f>
        <v>245089.28</v>
      </c>
      <c r="U15" s="29">
        <f t="shared" ref="U15" si="7">T15*1.12</f>
        <v>274499.99360000005</v>
      </c>
      <c r="V15" s="21" t="s">
        <v>21</v>
      </c>
      <c r="W15" s="22" t="s">
        <v>21</v>
      </c>
    </row>
    <row r="16" spans="1:25" s="18" customFormat="1" x14ac:dyDescent="0.25">
      <c r="B16" s="30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3">
        <f>SUM(T12:T15)</f>
        <v>5962610126.1437492</v>
      </c>
      <c r="U16" s="33">
        <f>SUM(U12:U15)</f>
        <v>6678123341.2810001</v>
      </c>
      <c r="V16" s="32"/>
      <c r="W16" s="32"/>
    </row>
    <row r="17" spans="1:25" s="18" customFormat="1" ht="12.75" customHeight="1" x14ac:dyDescent="0.25">
      <c r="B17" s="23"/>
      <c r="C17" s="34" t="s">
        <v>25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35"/>
      <c r="T17" s="35"/>
      <c r="U17" s="35"/>
      <c r="V17" s="20"/>
      <c r="W17" s="20"/>
      <c r="X17" s="36"/>
      <c r="Y17" s="36"/>
    </row>
    <row r="18" spans="1:25" s="18" customFormat="1" ht="105" x14ac:dyDescent="0.25">
      <c r="A18" s="18" t="s">
        <v>45</v>
      </c>
      <c r="B18" s="23" t="s">
        <v>46</v>
      </c>
      <c r="C18" s="37" t="s">
        <v>64</v>
      </c>
      <c r="D18" s="27" t="s">
        <v>29</v>
      </c>
      <c r="E18" s="28" t="s">
        <v>30</v>
      </c>
      <c r="F18" s="28" t="s">
        <v>30</v>
      </c>
      <c r="G18" s="40" t="s">
        <v>49</v>
      </c>
      <c r="H18" s="40" t="s">
        <v>55</v>
      </c>
      <c r="I18" s="19" t="s">
        <v>63</v>
      </c>
      <c r="J18" s="24">
        <v>100</v>
      </c>
      <c r="K18" s="20">
        <v>11.202400000000001</v>
      </c>
      <c r="L18" s="26" t="s">
        <v>23</v>
      </c>
      <c r="M18" s="26" t="s">
        <v>24</v>
      </c>
      <c r="N18" s="50" t="s">
        <v>20</v>
      </c>
      <c r="O18" s="21" t="s">
        <v>65</v>
      </c>
      <c r="P18" s="26" t="s">
        <v>53</v>
      </c>
      <c r="Q18" s="26" t="s">
        <v>20</v>
      </c>
      <c r="R18" s="51">
        <v>1</v>
      </c>
      <c r="S18" s="52">
        <v>23093271.719999999</v>
      </c>
      <c r="T18" s="29">
        <f t="shared" ref="T18:T21" si="8">R18*S18</f>
        <v>23093271.719999999</v>
      </c>
      <c r="U18" s="29">
        <f t="shared" ref="U18:U27" si="9">T18*1.12</f>
        <v>25864464.326400001</v>
      </c>
      <c r="V18" s="26" t="s">
        <v>21</v>
      </c>
      <c r="W18" s="26" t="s">
        <v>21</v>
      </c>
    </row>
    <row r="19" spans="1:25" s="18" customFormat="1" ht="123.75" customHeight="1" x14ac:dyDescent="0.25">
      <c r="A19" s="18" t="s">
        <v>45</v>
      </c>
      <c r="B19" s="23" t="s">
        <v>46</v>
      </c>
      <c r="C19" s="37" t="s">
        <v>75</v>
      </c>
      <c r="D19" s="27" t="s">
        <v>27</v>
      </c>
      <c r="E19" s="28" t="s">
        <v>28</v>
      </c>
      <c r="F19" s="28" t="s">
        <v>28</v>
      </c>
      <c r="G19" s="40" t="s">
        <v>48</v>
      </c>
      <c r="H19" s="40" t="s">
        <v>55</v>
      </c>
      <c r="I19" s="19" t="s">
        <v>63</v>
      </c>
      <c r="J19" s="24">
        <v>100</v>
      </c>
      <c r="K19" s="20">
        <v>12.202400000000001</v>
      </c>
      <c r="L19" s="26" t="s">
        <v>23</v>
      </c>
      <c r="M19" s="26" t="s">
        <v>24</v>
      </c>
      <c r="N19" s="50" t="s">
        <v>20</v>
      </c>
      <c r="O19" s="21" t="s">
        <v>65</v>
      </c>
      <c r="P19" s="26" t="s">
        <v>53</v>
      </c>
      <c r="Q19" s="26" t="s">
        <v>20</v>
      </c>
      <c r="R19" s="51">
        <v>1</v>
      </c>
      <c r="S19" s="52">
        <v>721532540.88</v>
      </c>
      <c r="T19" s="29">
        <f t="shared" si="8"/>
        <v>721532540.88</v>
      </c>
      <c r="U19" s="29">
        <f t="shared" si="9"/>
        <v>808116445.78560007</v>
      </c>
      <c r="V19" s="26" t="s">
        <v>21</v>
      </c>
      <c r="W19" s="26" t="s">
        <v>21</v>
      </c>
    </row>
    <row r="20" spans="1:25" s="18" customFormat="1" ht="105" x14ac:dyDescent="0.25">
      <c r="B20" s="23" t="s">
        <v>46</v>
      </c>
      <c r="C20" s="37" t="s">
        <v>76</v>
      </c>
      <c r="D20" s="46" t="s">
        <v>29</v>
      </c>
      <c r="E20" s="40" t="s">
        <v>30</v>
      </c>
      <c r="F20" s="40" t="s">
        <v>30</v>
      </c>
      <c r="G20" s="40" t="s">
        <v>50</v>
      </c>
      <c r="H20" s="40" t="s">
        <v>55</v>
      </c>
      <c r="I20" s="19" t="s">
        <v>63</v>
      </c>
      <c r="J20" s="24">
        <v>100</v>
      </c>
      <c r="K20" s="20">
        <v>12.202400000000001</v>
      </c>
      <c r="L20" s="25" t="s">
        <v>23</v>
      </c>
      <c r="M20" s="25" t="s">
        <v>24</v>
      </c>
      <c r="N20" s="24" t="s">
        <v>20</v>
      </c>
      <c r="O20" s="21" t="s">
        <v>65</v>
      </c>
      <c r="P20" s="25" t="s">
        <v>52</v>
      </c>
      <c r="Q20" s="57" t="s">
        <v>20</v>
      </c>
      <c r="R20" s="58">
        <v>1</v>
      </c>
      <c r="S20" s="59">
        <v>0.01</v>
      </c>
      <c r="T20" s="59">
        <f t="shared" si="8"/>
        <v>0.01</v>
      </c>
      <c r="U20" s="59">
        <f t="shared" si="9"/>
        <v>1.1200000000000002E-2</v>
      </c>
      <c r="V20" s="47" t="s">
        <v>21</v>
      </c>
      <c r="W20" s="25" t="s">
        <v>21</v>
      </c>
    </row>
    <row r="21" spans="1:25" s="18" customFormat="1" ht="105" x14ac:dyDescent="0.25">
      <c r="B21" s="23" t="s">
        <v>46</v>
      </c>
      <c r="C21" s="37" t="s">
        <v>77</v>
      </c>
      <c r="D21" s="46" t="s">
        <v>29</v>
      </c>
      <c r="E21" s="40" t="s">
        <v>30</v>
      </c>
      <c r="F21" s="40" t="s">
        <v>30</v>
      </c>
      <c r="G21" s="40" t="s">
        <v>51</v>
      </c>
      <c r="H21" s="40" t="s">
        <v>55</v>
      </c>
      <c r="I21" s="19" t="s">
        <v>63</v>
      </c>
      <c r="J21" s="24">
        <v>100</v>
      </c>
      <c r="K21" s="20">
        <v>12.202400000000001</v>
      </c>
      <c r="L21" s="25" t="s">
        <v>23</v>
      </c>
      <c r="M21" s="25" t="s">
        <v>24</v>
      </c>
      <c r="N21" s="24" t="s">
        <v>20</v>
      </c>
      <c r="O21" s="21" t="s">
        <v>65</v>
      </c>
      <c r="P21" s="25" t="s">
        <v>52</v>
      </c>
      <c r="Q21" s="57" t="s">
        <v>20</v>
      </c>
      <c r="R21" s="58">
        <v>1</v>
      </c>
      <c r="S21" s="59">
        <v>1416056643.0699999</v>
      </c>
      <c r="T21" s="59">
        <f t="shared" si="8"/>
        <v>1416056643.0699999</v>
      </c>
      <c r="U21" s="59">
        <f t="shared" si="9"/>
        <v>1585983440.2384</v>
      </c>
      <c r="V21" s="47" t="s">
        <v>21</v>
      </c>
      <c r="W21" s="25" t="s">
        <v>21</v>
      </c>
    </row>
    <row r="22" spans="1:25" s="18" customFormat="1" ht="90" x14ac:dyDescent="0.25">
      <c r="A22" s="18" t="s">
        <v>45</v>
      </c>
      <c r="B22" s="23" t="s">
        <v>46</v>
      </c>
      <c r="C22" s="37" t="s">
        <v>92</v>
      </c>
      <c r="D22" s="44" t="s">
        <v>31</v>
      </c>
      <c r="E22" s="28" t="s">
        <v>32</v>
      </c>
      <c r="F22" s="28" t="s">
        <v>32</v>
      </c>
      <c r="G22" s="28" t="s">
        <v>26</v>
      </c>
      <c r="H22" s="40" t="s">
        <v>55</v>
      </c>
      <c r="I22" s="19" t="s">
        <v>63</v>
      </c>
      <c r="J22" s="24">
        <v>100</v>
      </c>
      <c r="K22" s="20">
        <v>1.2024999999999999</v>
      </c>
      <c r="L22" s="25" t="s">
        <v>23</v>
      </c>
      <c r="M22" s="25" t="s">
        <v>24</v>
      </c>
      <c r="N22" s="24" t="s">
        <v>20</v>
      </c>
      <c r="O22" s="21" t="s">
        <v>65</v>
      </c>
      <c r="P22" s="25" t="s">
        <v>52</v>
      </c>
      <c r="Q22" s="25" t="s">
        <v>20</v>
      </c>
      <c r="R22" s="62">
        <v>1</v>
      </c>
      <c r="S22" s="63">
        <v>675789379.5</v>
      </c>
      <c r="T22" s="29">
        <f t="shared" ref="T22:T27" si="10">R22*S22</f>
        <v>675789379.5</v>
      </c>
      <c r="U22" s="29">
        <f>T22*1.12</f>
        <v>756884105.04000008</v>
      </c>
      <c r="V22" s="25" t="s">
        <v>21</v>
      </c>
      <c r="W22" s="25" t="s">
        <v>21</v>
      </c>
    </row>
    <row r="23" spans="1:25" s="18" customFormat="1" ht="75" x14ac:dyDescent="0.25">
      <c r="B23" s="23" t="s">
        <v>46</v>
      </c>
      <c r="C23" s="37" t="s">
        <v>78</v>
      </c>
      <c r="D23" s="46" t="s">
        <v>56</v>
      </c>
      <c r="E23" s="40" t="s">
        <v>57</v>
      </c>
      <c r="F23" s="46" t="s">
        <v>58</v>
      </c>
      <c r="G23" s="40" t="s">
        <v>59</v>
      </c>
      <c r="H23" s="40" t="s">
        <v>55</v>
      </c>
      <c r="I23" s="19" t="s">
        <v>63</v>
      </c>
      <c r="J23" s="24">
        <v>100</v>
      </c>
      <c r="K23" s="20">
        <v>12.202400000000001</v>
      </c>
      <c r="L23" s="25" t="s">
        <v>23</v>
      </c>
      <c r="M23" s="25" t="s">
        <v>60</v>
      </c>
      <c r="N23" s="24" t="s">
        <v>20</v>
      </c>
      <c r="O23" s="21" t="s">
        <v>65</v>
      </c>
      <c r="P23" s="25" t="s">
        <v>52</v>
      </c>
      <c r="Q23" s="53" t="s">
        <v>46</v>
      </c>
      <c r="R23" s="54">
        <v>1</v>
      </c>
      <c r="S23" s="55">
        <v>49259232</v>
      </c>
      <c r="T23" s="55">
        <f t="shared" si="10"/>
        <v>49259232</v>
      </c>
      <c r="U23" s="55">
        <f t="shared" si="9"/>
        <v>55170339.840000004</v>
      </c>
      <c r="V23" s="47" t="s">
        <v>21</v>
      </c>
      <c r="W23" s="25" t="s">
        <v>21</v>
      </c>
    </row>
    <row r="24" spans="1:25" s="18" customFormat="1" ht="75" x14ac:dyDescent="0.25">
      <c r="B24" s="23" t="s">
        <v>46</v>
      </c>
      <c r="C24" s="37" t="s">
        <v>79</v>
      </c>
      <c r="D24" s="46" t="s">
        <v>56</v>
      </c>
      <c r="E24" s="40" t="s">
        <v>57</v>
      </c>
      <c r="F24" s="46" t="s">
        <v>58</v>
      </c>
      <c r="G24" s="40" t="s">
        <v>59</v>
      </c>
      <c r="H24" s="40" t="s">
        <v>55</v>
      </c>
      <c r="I24" s="19" t="s">
        <v>63</v>
      </c>
      <c r="J24" s="24">
        <v>100</v>
      </c>
      <c r="K24" s="20">
        <v>12.202400000000001</v>
      </c>
      <c r="L24" s="25" t="s">
        <v>23</v>
      </c>
      <c r="M24" s="25" t="s">
        <v>24</v>
      </c>
      <c r="N24" s="24" t="s">
        <v>20</v>
      </c>
      <c r="O24" s="21" t="s">
        <v>65</v>
      </c>
      <c r="P24" s="25" t="s">
        <v>52</v>
      </c>
      <c r="Q24" s="53" t="s">
        <v>46</v>
      </c>
      <c r="R24" s="54">
        <v>1</v>
      </c>
      <c r="S24" s="55">
        <v>119416.32000000001</v>
      </c>
      <c r="T24" s="55">
        <f t="shared" si="10"/>
        <v>119416.32000000001</v>
      </c>
      <c r="U24" s="55">
        <f t="shared" si="9"/>
        <v>133746.27840000001</v>
      </c>
      <c r="V24" s="47" t="s">
        <v>21</v>
      </c>
      <c r="W24" s="25" t="s">
        <v>21</v>
      </c>
    </row>
    <row r="25" spans="1:25" s="18" customFormat="1" ht="75" x14ac:dyDescent="0.25">
      <c r="B25" s="23" t="s">
        <v>46</v>
      </c>
      <c r="C25" s="37" t="s">
        <v>66</v>
      </c>
      <c r="D25" s="46" t="s">
        <v>68</v>
      </c>
      <c r="E25" s="40" t="s">
        <v>69</v>
      </c>
      <c r="F25" s="46" t="s">
        <v>69</v>
      </c>
      <c r="G25" s="40" t="s">
        <v>72</v>
      </c>
      <c r="H25" s="40" t="s">
        <v>55</v>
      </c>
      <c r="I25" s="19" t="s">
        <v>71</v>
      </c>
      <c r="J25" s="24">
        <v>100</v>
      </c>
      <c r="K25" s="20">
        <v>11.202400000000001</v>
      </c>
      <c r="L25" s="25" t="s">
        <v>23</v>
      </c>
      <c r="M25" s="25" t="s">
        <v>24</v>
      </c>
      <c r="N25" s="24" t="s">
        <v>20</v>
      </c>
      <c r="O25" s="21" t="s">
        <v>65</v>
      </c>
      <c r="P25" s="25" t="s">
        <v>52</v>
      </c>
      <c r="Q25" s="53" t="s">
        <v>46</v>
      </c>
      <c r="R25" s="54">
        <v>1</v>
      </c>
      <c r="S25" s="55">
        <v>414591000</v>
      </c>
      <c r="T25" s="55">
        <f t="shared" si="10"/>
        <v>414591000</v>
      </c>
      <c r="U25" s="55">
        <f t="shared" si="9"/>
        <v>464341920.00000006</v>
      </c>
      <c r="V25" s="47" t="s">
        <v>21</v>
      </c>
      <c r="W25" s="25" t="s">
        <v>21</v>
      </c>
    </row>
    <row r="26" spans="1:25" s="18" customFormat="1" ht="75" x14ac:dyDescent="0.25">
      <c r="B26" s="23" t="s">
        <v>46</v>
      </c>
      <c r="C26" s="37" t="s">
        <v>80</v>
      </c>
      <c r="D26" s="46" t="s">
        <v>56</v>
      </c>
      <c r="E26" s="40" t="s">
        <v>57</v>
      </c>
      <c r="F26" s="46" t="s">
        <v>70</v>
      </c>
      <c r="G26" s="40" t="s">
        <v>73</v>
      </c>
      <c r="H26" s="40" t="s">
        <v>55</v>
      </c>
      <c r="I26" s="19" t="s">
        <v>71</v>
      </c>
      <c r="J26" s="24">
        <v>100</v>
      </c>
      <c r="K26" s="20">
        <v>12.202400000000001</v>
      </c>
      <c r="L26" s="25" t="s">
        <v>23</v>
      </c>
      <c r="M26" s="25" t="s">
        <v>24</v>
      </c>
      <c r="N26" s="24" t="s">
        <v>20</v>
      </c>
      <c r="O26" s="21" t="s">
        <v>65</v>
      </c>
      <c r="P26" s="25" t="s">
        <v>52</v>
      </c>
      <c r="Q26" s="53" t="s">
        <v>46</v>
      </c>
      <c r="R26" s="54">
        <v>1</v>
      </c>
      <c r="S26" s="55">
        <v>241066223.59999999</v>
      </c>
      <c r="T26" s="55">
        <f t="shared" si="10"/>
        <v>241066223.59999999</v>
      </c>
      <c r="U26" s="55">
        <f t="shared" si="9"/>
        <v>269994170.43200004</v>
      </c>
      <c r="V26" s="47" t="s">
        <v>21</v>
      </c>
      <c r="W26" s="25" t="s">
        <v>21</v>
      </c>
    </row>
    <row r="27" spans="1:25" s="18" customFormat="1" ht="75" x14ac:dyDescent="0.25">
      <c r="B27" s="23" t="s">
        <v>46</v>
      </c>
      <c r="C27" s="37" t="s">
        <v>67</v>
      </c>
      <c r="D27" s="46" t="s">
        <v>56</v>
      </c>
      <c r="E27" s="40" t="s">
        <v>57</v>
      </c>
      <c r="F27" s="46" t="s">
        <v>70</v>
      </c>
      <c r="G27" s="40" t="s">
        <v>74</v>
      </c>
      <c r="H27" s="40" t="s">
        <v>55</v>
      </c>
      <c r="I27" s="19" t="s">
        <v>71</v>
      </c>
      <c r="J27" s="24">
        <v>100</v>
      </c>
      <c r="K27" s="20">
        <v>11.202400000000001</v>
      </c>
      <c r="L27" s="25" t="s">
        <v>23</v>
      </c>
      <c r="M27" s="25" t="s">
        <v>24</v>
      </c>
      <c r="N27" s="24" t="s">
        <v>20</v>
      </c>
      <c r="O27" s="21" t="s">
        <v>65</v>
      </c>
      <c r="P27" s="25" t="s">
        <v>52</v>
      </c>
      <c r="Q27" s="53" t="s">
        <v>46</v>
      </c>
      <c r="R27" s="54">
        <v>1</v>
      </c>
      <c r="S27" s="55">
        <v>43672357.700000003</v>
      </c>
      <c r="T27" s="55">
        <f t="shared" si="10"/>
        <v>43672357.700000003</v>
      </c>
      <c r="U27" s="55">
        <f t="shared" si="9"/>
        <v>48913040.624000005</v>
      </c>
      <c r="V27" s="47" t="s">
        <v>21</v>
      </c>
      <c r="W27" s="25" t="s">
        <v>21</v>
      </c>
    </row>
    <row r="28" spans="1:25" x14ac:dyDescent="0.25">
      <c r="B28" s="17"/>
      <c r="C28" s="16" t="s">
        <v>42</v>
      </c>
      <c r="D28" s="14"/>
      <c r="E28" s="14"/>
      <c r="F28" s="14"/>
      <c r="G28" s="14"/>
      <c r="H28" s="5"/>
      <c r="I28" s="5"/>
      <c r="J28" s="5"/>
      <c r="K28" s="5"/>
      <c r="L28" s="5"/>
      <c r="M28" s="5"/>
      <c r="N28" s="5"/>
      <c r="O28" s="5"/>
      <c r="P28" s="5"/>
      <c r="Q28" s="14"/>
      <c r="R28" s="14"/>
      <c r="S28" s="14"/>
      <c r="T28" s="15">
        <f>SUM(T18:T27)</f>
        <v>3585180064.7999997</v>
      </c>
      <c r="U28" s="15">
        <f>SUM(U18:U27)</f>
        <v>4015401672.5760002</v>
      </c>
      <c r="V28" s="14"/>
      <c r="W28" s="14"/>
    </row>
    <row r="29" spans="1:25" x14ac:dyDescent="0.25">
      <c r="B29" s="17"/>
      <c r="C29" s="16" t="s">
        <v>43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>
        <f>T28+T16</f>
        <v>9547790190.9437485</v>
      </c>
      <c r="U29" s="6">
        <f>U28+U16</f>
        <v>10693525013.857</v>
      </c>
      <c r="V29" s="5"/>
      <c r="W29" s="5"/>
    </row>
    <row r="31" spans="1:25" ht="25.5" customHeight="1" x14ac:dyDescent="0.25"/>
    <row r="32" spans="1:25" customFormat="1" ht="18.75" x14ac:dyDescent="0.25">
      <c r="E32" s="41"/>
      <c r="F32" s="41"/>
      <c r="G32" s="41"/>
      <c r="H32" s="41"/>
      <c r="I32" s="42"/>
    </row>
    <row r="33" spans="2:12" customFormat="1" ht="18.75" x14ac:dyDescent="0.25">
      <c r="E33" s="41"/>
      <c r="F33" s="41"/>
      <c r="G33" s="41"/>
      <c r="H33" s="41"/>
      <c r="I33" s="42"/>
      <c r="J33" s="8"/>
    </row>
    <row r="34" spans="2:12" customFormat="1" ht="18.75" x14ac:dyDescent="0.25">
      <c r="E34" s="41"/>
      <c r="F34" s="41"/>
      <c r="G34" s="41"/>
      <c r="H34" s="41"/>
      <c r="I34" s="42"/>
      <c r="J34" s="8"/>
    </row>
    <row r="35" spans="2:12" customFormat="1" x14ac:dyDescent="0.25">
      <c r="B35" s="43"/>
      <c r="C35" s="43"/>
      <c r="D35" s="1"/>
      <c r="E35" s="10"/>
      <c r="F35" s="10"/>
      <c r="G35" s="10"/>
      <c r="H35" s="10"/>
      <c r="I35" s="10"/>
      <c r="J35" s="10"/>
      <c r="K35" s="11"/>
      <c r="L35" s="12"/>
    </row>
    <row r="36" spans="2:12" customFormat="1" x14ac:dyDescent="0.25">
      <c r="B36" s="43"/>
      <c r="C36" s="43"/>
      <c r="D36" s="1"/>
      <c r="E36" s="10"/>
      <c r="F36" s="10"/>
      <c r="G36" s="10"/>
      <c r="H36" s="10"/>
      <c r="I36" s="10"/>
      <c r="J36" s="10"/>
      <c r="K36" s="11"/>
      <c r="L36" s="12"/>
    </row>
    <row r="37" spans="2:12" customFormat="1" x14ac:dyDescent="0.25">
      <c r="B37" s="43"/>
      <c r="C37" s="43"/>
      <c r="D37" s="1"/>
      <c r="E37" s="10"/>
      <c r="F37" s="10"/>
      <c r="G37" s="10"/>
      <c r="H37" s="10"/>
      <c r="I37" s="10"/>
      <c r="J37" s="10"/>
      <c r="K37" s="11"/>
      <c r="L37" s="12"/>
    </row>
    <row r="38" spans="2:12" customFormat="1" x14ac:dyDescent="0.25">
      <c r="B38" s="43"/>
      <c r="C38" s="43"/>
      <c r="D38" s="1"/>
      <c r="E38" s="10"/>
      <c r="F38" s="10"/>
      <c r="G38" s="10"/>
      <c r="H38" s="10"/>
      <c r="I38" s="10"/>
      <c r="J38" s="10"/>
      <c r="K38" s="11"/>
      <c r="L38" s="12"/>
    </row>
    <row r="39" spans="2:12" customFormat="1" x14ac:dyDescent="0.25">
      <c r="B39" s="43"/>
      <c r="C39" s="43"/>
      <c r="D39" s="1"/>
      <c r="E39" s="13"/>
      <c r="F39" s="10"/>
      <c r="G39" s="10"/>
      <c r="H39" s="10"/>
      <c r="I39" s="10"/>
      <c r="J39" s="10"/>
      <c r="K39" s="11"/>
      <c r="L39" s="12"/>
    </row>
    <row r="40" spans="2:12" customFormat="1" x14ac:dyDescent="0.25">
      <c r="B40" s="43"/>
      <c r="C40" s="43"/>
      <c r="D40" s="1"/>
      <c r="E40" s="10"/>
      <c r="F40" s="10"/>
      <c r="G40" s="10"/>
      <c r="H40" s="10"/>
      <c r="I40" s="10"/>
      <c r="J40" s="10"/>
      <c r="K40" s="11"/>
      <c r="L40" s="12"/>
    </row>
    <row r="41" spans="2:12" customFormat="1" x14ac:dyDescent="0.25">
      <c r="B41" s="43"/>
      <c r="C41" s="43"/>
      <c r="D41" s="1"/>
      <c r="E41" s="10"/>
      <c r="F41" s="10"/>
      <c r="G41" s="10"/>
      <c r="H41" s="10"/>
      <c r="I41" s="10"/>
      <c r="J41" s="10"/>
      <c r="K41" s="11"/>
      <c r="L41" s="12"/>
    </row>
    <row r="42" spans="2:12" customFormat="1" x14ac:dyDescent="0.25">
      <c r="B42" s="43"/>
      <c r="C42" s="43"/>
      <c r="D42" s="1"/>
      <c r="E42" s="10"/>
      <c r="F42" s="10"/>
      <c r="G42" s="10"/>
      <c r="H42" s="10"/>
      <c r="I42" s="10"/>
      <c r="J42" s="10"/>
      <c r="K42" s="11"/>
      <c r="L42" s="12"/>
    </row>
    <row r="43" spans="2:12" customFormat="1" x14ac:dyDescent="0.25">
      <c r="B43" s="43"/>
      <c r="C43" s="43"/>
      <c r="D43" s="1"/>
      <c r="E43" s="10"/>
      <c r="F43" s="10"/>
      <c r="G43" s="10"/>
      <c r="H43" s="10"/>
      <c r="I43" s="10"/>
      <c r="J43" s="10"/>
      <c r="K43" s="11"/>
      <c r="L43" s="12"/>
    </row>
    <row r="44" spans="2:12" customFormat="1" x14ac:dyDescent="0.25">
      <c r="D44" s="9"/>
      <c r="E44" s="10"/>
      <c r="F44" s="10"/>
      <c r="G44" s="10"/>
      <c r="H44" s="10"/>
      <c r="I44" s="10"/>
      <c r="J44" s="10"/>
      <c r="K44" s="11"/>
      <c r="L44" s="12"/>
    </row>
  </sheetData>
  <autoFilter ref="A10:Y29"/>
  <dataValidations count="1">
    <dataValidation type="whole" allowBlank="1" showInputMessage="1" showErrorMessage="1" sqref="J18:J27">
      <formula1>0</formula1>
      <formula2>100</formula2>
    </dataValidation>
  </dataValidations>
  <printOptions horizontalCentered="1"/>
  <pageMargins left="0" right="0" top="0.23622047244094491" bottom="0.19685039370078741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2024-12-27T03:12:16Z</cp:lastPrinted>
  <dcterms:created xsi:type="dcterms:W3CDTF">2021-10-12T10:44:16Z</dcterms:created>
  <dcterms:modified xsi:type="dcterms:W3CDTF">2024-12-27T10:53:04Z</dcterms:modified>
</cp:coreProperties>
</file>