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125" windowWidth="28980" windowHeight="6870"/>
  </bookViews>
  <sheets>
    <sheet name="Plan Report" sheetId="1" r:id="rId1"/>
  </sheets>
  <externalReferences>
    <externalReference r:id="rId2"/>
  </externalReferences>
  <definedNames>
    <definedName name="_xlnm._FilterDatabase" localSheetId="0" hidden="1">'Plan Report'!$A$10:$Y$27</definedName>
    <definedName name="Основание_ОИ_ТКП_ВХК">'[1]Основание ОИ, ТКП, ВХК'!$A$3:$A$121</definedName>
    <definedName name="Способы_закупок_итог">'[1]Способы закупок'!$A$4:$A$13</definedName>
  </definedNames>
  <calcPr calcId="145621"/>
</workbook>
</file>

<file path=xl/calcChain.xml><?xml version="1.0" encoding="utf-8"?>
<calcChain xmlns="http://schemas.openxmlformats.org/spreadsheetml/2006/main">
  <c r="T13" i="1" l="1"/>
  <c r="U13" i="1" s="1"/>
  <c r="T25" i="1" l="1"/>
  <c r="U25" i="1" s="1"/>
  <c r="T24" i="1"/>
  <c r="U24" i="1" s="1"/>
  <c r="T23" i="1"/>
  <c r="U23" i="1" s="1"/>
  <c r="T22" i="1" l="1"/>
  <c r="T21" i="1"/>
  <c r="T12" i="1" l="1"/>
  <c r="T14" i="1" s="1"/>
  <c r="U12" i="1" l="1"/>
  <c r="U14" i="1" s="1"/>
  <c r="U22" i="1"/>
  <c r="U21" i="1"/>
  <c r="T19" i="1" l="1"/>
  <c r="T18" i="1"/>
  <c r="U18" i="1" s="1"/>
  <c r="U19" i="1" l="1"/>
  <c r="T16" i="1"/>
  <c r="T17" i="1"/>
  <c r="U17" i="1" s="1"/>
  <c r="T20" i="1"/>
  <c r="T26" i="1" l="1"/>
  <c r="T27" i="1" s="1"/>
  <c r="U20" i="1"/>
  <c r="U16" i="1"/>
  <c r="U26" i="1" s="1"/>
  <c r="U27" i="1" l="1"/>
</calcChain>
</file>

<file path=xl/sharedStrings.xml><?xml version="1.0" encoding="utf-8"?>
<sst xmlns="http://schemas.openxmlformats.org/spreadsheetml/2006/main" count="230" uniqueCount="100">
  <si>
    <t>№</t>
  </si>
  <si>
    <t>Код ЕНС ТРУ</t>
  </si>
  <si>
    <t>Наименование закупаемых товаров, работ и услуг</t>
  </si>
  <si>
    <t>Краткая характеристика (описание) товаров, работ и услуг</t>
  </si>
  <si>
    <t>Дополнительная характеристика</t>
  </si>
  <si>
    <t>Способ закупок</t>
  </si>
  <si>
    <t>Основание для ОИ/ТКП/ВХК</t>
  </si>
  <si>
    <t>Срок осуществления закупок (планируемый месяц проведения)</t>
  </si>
  <si>
    <t>Место (адрес) осуществления закупок</t>
  </si>
  <si>
    <t>Регион, место поставки товара, выполнения работ, оказания услуг</t>
  </si>
  <si>
    <t>Условия поставки по ИНКОТЕРМС 2010</t>
  </si>
  <si>
    <t>Период поставки товаров, выполнения работ, оказания услуг</t>
  </si>
  <si>
    <t>Условия оплаты</t>
  </si>
  <si>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</si>
  <si>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</si>
  <si>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</si>
  <si>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тенге</t>
  </si>
  <si>
    <t>Сумма, планируемая для закупки ТРУ с НДС, тенге</t>
  </si>
  <si>
    <t>Организатор закупки</t>
  </si>
  <si>
    <t>Заказчик</t>
  </si>
  <si>
    <t>-</t>
  </si>
  <si>
    <t>Товарищество с ограниченной ответственностью "Богатырь Комир"</t>
  </si>
  <si>
    <t>Приложение 1</t>
  </si>
  <si>
    <t>550000000, Павлодарская область, г. Экибастуз, ул. Бауыржан Момышұлы, 23</t>
  </si>
  <si>
    <t>550000000, Павлодарская область,  г. Экибастуз</t>
  </si>
  <si>
    <t>Услуги</t>
  </si>
  <si>
    <t>Оказание услуг по обеспечению готовности электрической мощности к несению нагрузки</t>
  </si>
  <si>
    <t>351310.100.000000</t>
  </si>
  <si>
    <t>Услуги по передаче/распределению электроэнергии</t>
  </si>
  <si>
    <t>351210.130.000000</t>
  </si>
  <si>
    <t>Услуги по организации балансирования производства-потребления электрической энергии</t>
  </si>
  <si>
    <t>749020.000.000129</t>
  </si>
  <si>
    <t>Услуги по обеспечению готовности электрической мощности к несению нагрузки</t>
  </si>
  <si>
    <t>351110.100.000000</t>
  </si>
  <si>
    <t>Электроэнергия</t>
  </si>
  <si>
    <t>для собственного потребления</t>
  </si>
  <si>
    <t>Покупка Электроэнергии</t>
  </si>
  <si>
    <t>550000000, Павлодарская область, г.Экибастуз ул. Бауыржан Момышұлы, 23</t>
  </si>
  <si>
    <t>550000000, Павлодарская область, г.Экибастуз. ул. Маргулана ЦБХ</t>
  </si>
  <si>
    <t>DDP</t>
  </si>
  <si>
    <t>Киловатт</t>
  </si>
  <si>
    <t>Товары</t>
  </si>
  <si>
    <t>Итого услуги:</t>
  </si>
  <si>
    <t>Всего:</t>
  </si>
  <si>
    <t>Утверждено</t>
  </si>
  <si>
    <t>Коммерческий директор</t>
  </si>
  <si>
    <t>С.Э. Шибилов</t>
  </si>
  <si>
    <t>Заместитель коммерческого директора</t>
  </si>
  <si>
    <t>Н.Ю. Выдрина</t>
  </si>
  <si>
    <t>ДЭ</t>
  </si>
  <si>
    <t xml:space="preserve"> - </t>
  </si>
  <si>
    <t>Код ТМЦ</t>
  </si>
  <si>
    <t>Оказание услуг по пользованию национальной электрической сетью</t>
  </si>
  <si>
    <t xml:space="preserve">Оказание услуг по организации балансирования производства потребления электрической энергии </t>
  </si>
  <si>
    <t>Купля-продажа балансирующей электроэнергии и отрицательных дисбалансов</t>
  </si>
  <si>
    <t>Присоединения со всеми субъектами балансирующего рынка электрической энергии</t>
  </si>
  <si>
    <t>5 У</t>
  </si>
  <si>
    <t xml:space="preserve">Окончательный платеж - 0%, Промежуточный платеж - 100% , Предоплата - 0% </t>
  </si>
  <si>
    <t xml:space="preserve">Окончательный платеж - 0%, Промежуточный платеж - 0% , Предоплата - 100% </t>
  </si>
  <si>
    <t>Окончательный платеж - 0%, Промежуточный платеж - 0% , Предоплата - 100%</t>
  </si>
  <si>
    <t>ОИ</t>
  </si>
  <si>
    <t>351210.900.000000</t>
  </si>
  <si>
    <t>Услуги по общему энергоснабжению</t>
  </si>
  <si>
    <t>Услуги по общему энергоснабжению (электроснабжение, теплоэнергия, горячая вода)</t>
  </si>
  <si>
    <t>Услуги по снабжению электрической энергией</t>
  </si>
  <si>
    <t>550000000, Павлодарская область,  с. Баянаул, ЦО Жасыбай</t>
  </si>
  <si>
    <t>Прогноз внутристрановой ценности, %</t>
  </si>
  <si>
    <t xml:space="preserve">73-1-3 </t>
  </si>
  <si>
    <t xml:space="preserve">73-1-3  </t>
  </si>
  <si>
    <t>1 У</t>
  </si>
  <si>
    <t>с 01.2025 по 12.2025 (включительно)</t>
  </si>
  <si>
    <t>8 У</t>
  </si>
  <si>
    <t>10 У</t>
  </si>
  <si>
    <t>360020.400.000003</t>
  </si>
  <si>
    <t>Услуги по подаче питьевой воды</t>
  </si>
  <si>
    <t>Услуги по общему энергоснабжению (электроснабжение, теплоэнергия, горячая вода без исключения)</t>
  </si>
  <si>
    <t>73-1-19</t>
  </si>
  <si>
    <t>Предоставление услуг по подаче воды и отводу сточных вод в городскую канализацию</t>
  </si>
  <si>
    <t>Оказание услуг по снабжению тепловой энергией</t>
  </si>
  <si>
    <t>Оказание услуг по производству тепловой энегии в паре и конденсате</t>
  </si>
  <si>
    <t>2-1 У</t>
  </si>
  <si>
    <t>3-1 У</t>
  </si>
  <si>
    <t>4-1 У</t>
  </si>
  <si>
    <t>6-1 У</t>
  </si>
  <si>
    <t>7-1 У</t>
  </si>
  <si>
    <t>9-1 У</t>
  </si>
  <si>
    <t>00150001656</t>
  </si>
  <si>
    <t>2 Т</t>
  </si>
  <si>
    <t>279020.500.000018</t>
  </si>
  <si>
    <t>Сирена</t>
  </si>
  <si>
    <t>тип С-01</t>
  </si>
  <si>
    <t>СВЕТОСИГНАЛ КОМБИНИРОВАННЫЙ ПЬЕЗО-ЗВУКОВОЙ 12V</t>
  </si>
  <si>
    <t>ЦПП</t>
  </si>
  <si>
    <t>73-1-9</t>
  </si>
  <si>
    <t>Штука</t>
  </si>
  <si>
    <t>Окончательный платеж - 100%, Промежуточный платеж - 0% , Предоплата - 0%</t>
  </si>
  <si>
    <t>с даты подписания договора в течении 30 календарных дней</t>
  </si>
  <si>
    <t xml:space="preserve">Годовой план закупок товаров, работ и услуг с применением Особого порядка ТОО "Богатырь Комир" на 2025 год </t>
  </si>
  <si>
    <t>1-1 Т</t>
  </si>
  <si>
    <t>приказом генерального директора №  1616   от  11.12024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</si>
</sst>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name val="Calibri"/>
      <family val="2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8" fillId="0" borderId="0"/>
    <xf numFmtId="0" fontId="9" fillId="0" borderId="0"/>
    <xf numFmtId="0" fontId="11" fillId="0" borderId="0"/>
    <xf numFmtId="0" fontId="2" fillId="0" borderId="0"/>
    <xf numFmtId="0" fontId="1" fillId="0" borderId="0"/>
  </cellStyleXfs>
  <cellXfs count="65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top" wrapText="1"/>
    </xf>
    <xf numFmtId="0" fontId="7" fillId="0" borderId="0" xfId="0" applyFont="1" applyFill="1"/>
    <xf numFmtId="0" fontId="3" fillId="0" borderId="0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4" fontId="3" fillId="0" borderId="3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/>
    </xf>
    <xf numFmtId="0" fontId="10" fillId="0" borderId="0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vertical="center"/>
    </xf>
    <xf numFmtId="4" fontId="12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/>
    </xf>
    <xf numFmtId="4" fontId="14" fillId="0" borderId="0" xfId="3" applyNumberFormat="1" applyFont="1" applyFill="1" applyBorder="1" applyAlignment="1">
      <alignment horizontal="center"/>
    </xf>
    <xf numFmtId="0" fontId="13" fillId="0" borderId="0" xfId="3" applyFont="1" applyFill="1" applyBorder="1" applyAlignment="1">
      <alignment horizontal="center"/>
    </xf>
    <xf numFmtId="0" fontId="14" fillId="0" borderId="0" xfId="3" applyFont="1" applyFill="1" applyBorder="1" applyAlignment="1"/>
    <xf numFmtId="0" fontId="3" fillId="0" borderId="8" xfId="0" applyFont="1" applyFill="1" applyBorder="1" applyAlignment="1">
      <alignment horizontal="center" vertical="top" wrapText="1"/>
    </xf>
    <xf numFmtId="4" fontId="3" fillId="0" borderId="8" xfId="0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/>
    </xf>
    <xf numFmtId="0" fontId="0" fillId="0" borderId="3" xfId="0" applyFill="1" applyBorder="1"/>
    <xf numFmtId="0" fontId="0" fillId="2" borderId="0" xfId="0" applyFill="1"/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left" vertical="top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0" fillId="2" borderId="3" xfId="0" applyFill="1" applyBorder="1"/>
    <xf numFmtId="0" fontId="5" fillId="2" borderId="7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5" fillId="2" borderId="12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4" fontId="6" fillId="2" borderId="4" xfId="0" applyNumberFormat="1" applyFont="1" applyFill="1" applyBorder="1" applyAlignment="1">
      <alignment horizontal="left" vertical="top" wrapText="1"/>
    </xf>
    <xf numFmtId="0" fontId="0" fillId="2" borderId="8" xfId="0" applyFill="1" applyBorder="1"/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 wrapText="1"/>
    </xf>
    <xf numFmtId="4" fontId="3" fillId="2" borderId="0" xfId="0" applyNumberFormat="1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left" vertical="top" wrapText="1"/>
    </xf>
    <xf numFmtId="4" fontId="0" fillId="2" borderId="3" xfId="0" applyNumberFormat="1" applyFill="1" applyBorder="1" applyAlignment="1">
      <alignment horizontal="left" vertical="top"/>
    </xf>
    <xf numFmtId="0" fontId="0" fillId="2" borderId="0" xfId="0" applyFill="1" applyAlignment="1">
      <alignment vertical="top"/>
    </xf>
    <xf numFmtId="0" fontId="4" fillId="2" borderId="11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15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top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164" fontId="6" fillId="2" borderId="7" xfId="0" applyNumberFormat="1" applyFont="1" applyFill="1" applyBorder="1" applyAlignment="1">
      <alignment horizontal="left" vertical="top" wrapText="1"/>
    </xf>
    <xf numFmtId="4" fontId="6" fillId="2" borderId="7" xfId="0" applyNumberFormat="1" applyFont="1" applyFill="1" applyBorder="1" applyAlignment="1">
      <alignment horizontal="left" vertical="top" wrapText="1"/>
    </xf>
    <xf numFmtId="164" fontId="6" fillId="2" borderId="4" xfId="0" applyNumberFormat="1" applyFont="1" applyFill="1" applyBorder="1" applyAlignment="1">
      <alignment horizontal="left" vertical="top" wrapText="1"/>
    </xf>
    <xf numFmtId="4" fontId="4" fillId="2" borderId="3" xfId="0" applyNumberFormat="1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4" fontId="6" fillId="2" borderId="2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164" fontId="6" fillId="2" borderId="8" xfId="0" applyNumberFormat="1" applyFont="1" applyFill="1" applyBorder="1" applyAlignment="1">
      <alignment horizontal="left" vertical="top" wrapText="1"/>
    </xf>
    <xf numFmtId="4" fontId="6" fillId="2" borderId="8" xfId="0" applyNumberFormat="1" applyFont="1" applyFill="1" applyBorder="1" applyAlignment="1">
      <alignment horizontal="left" vertical="top" wrapText="1"/>
    </xf>
    <xf numFmtId="0" fontId="5" fillId="2" borderId="16" xfId="0" applyFont="1" applyFill="1" applyBorder="1" applyAlignment="1">
      <alignment horizontal="left" vertical="top" wrapText="1"/>
    </xf>
    <xf numFmtId="0" fontId="4" fillId="2" borderId="14" xfId="0" applyFont="1" applyFill="1" applyBorder="1" applyAlignment="1">
      <alignment horizontal="left" vertical="top" wrapText="1"/>
    </xf>
    <xf numFmtId="164" fontId="6" fillId="2" borderId="3" xfId="0" applyNumberFormat="1" applyFont="1" applyFill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left" vertical="top" wrapText="1"/>
    </xf>
  </cellXfs>
  <cellStyles count="6">
    <cellStyle name="Обычный" xfId="0" builtinId="0"/>
    <cellStyle name="Обычный 2" xfId="1"/>
    <cellStyle name="Обычный 2 2 2" xfId="4"/>
    <cellStyle name="Обычный 2 4" xfId="5"/>
    <cellStyle name="Обычный 3" xfId="3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ghv03\&#1054;&#1090;&#1076;&#1077;&#1083;%20&#1087;&#1083;&#1072;&#1085;&#1080;&#1088;&#1086;&#1074;&#1072;&#1085;&#1080;&#1103;\2022\&#1060;&#1086;&#1088;&#1084;&#1080;&#1088;&#1086;&#1074;&#1072;&#1085;&#1080;&#1077;%20&#1055;&#1055;&#1047;%202021%20&#1056;&#1080;&#1059;\&#1064;&#1072;&#1073;&#1083;&#1086;&#1085;%20&#1055;&#1055;&#1047;%20-%20&#1056;&#1080;&#105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ПЗ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>
        <row r="3">
          <cell r="A3" t="str">
            <v>98-2-1</v>
          </cell>
        </row>
        <row r="4">
          <cell r="A4" t="str">
            <v>98-2-2</v>
          </cell>
        </row>
        <row r="5">
          <cell r="A5" t="str">
            <v>98-2-3</v>
          </cell>
        </row>
        <row r="6">
          <cell r="A6" t="str">
            <v>98-2-4</v>
          </cell>
        </row>
        <row r="7">
          <cell r="A7" t="str">
            <v>98-2-5</v>
          </cell>
        </row>
        <row r="8">
          <cell r="A8" t="str">
            <v>98-2-6</v>
          </cell>
        </row>
        <row r="9">
          <cell r="A9" t="str">
            <v>98-2-7</v>
          </cell>
        </row>
        <row r="10">
          <cell r="A10" t="str">
            <v>98-2-8</v>
          </cell>
        </row>
        <row r="11">
          <cell r="A11" t="str">
            <v>98-2-9</v>
          </cell>
        </row>
        <row r="12">
          <cell r="A12" t="str">
            <v>98-2-10</v>
          </cell>
        </row>
        <row r="13">
          <cell r="A13" t="str">
            <v>98-3-1</v>
          </cell>
        </row>
        <row r="14">
          <cell r="A14" t="str">
            <v>98-3-2</v>
          </cell>
        </row>
        <row r="15">
          <cell r="A15" t="str">
            <v>98-3-3</v>
          </cell>
        </row>
        <row r="16">
          <cell r="A16" t="str">
            <v>98-4</v>
          </cell>
        </row>
        <row r="17">
          <cell r="A17" t="str">
            <v>11-1-1-1</v>
          </cell>
        </row>
        <row r="18">
          <cell r="A18" t="str">
            <v>11-1-1-2</v>
          </cell>
        </row>
        <row r="19">
          <cell r="A19" t="str">
            <v>11-1-1-3</v>
          </cell>
        </row>
        <row r="20">
          <cell r="A20" t="str">
            <v>11-1-1-4</v>
          </cell>
        </row>
        <row r="21">
          <cell r="A21" t="str">
            <v>11-1-1-5</v>
          </cell>
        </row>
        <row r="22">
          <cell r="A22" t="str">
            <v>11-1-1-6</v>
          </cell>
        </row>
        <row r="23">
          <cell r="A23" t="str">
            <v>11-1-1-7</v>
          </cell>
        </row>
        <row r="24">
          <cell r="A24" t="str">
            <v>11-1-1-8</v>
          </cell>
        </row>
        <row r="25">
          <cell r="A25" t="str">
            <v>11-1-1-10</v>
          </cell>
        </row>
        <row r="26">
          <cell r="A26" t="str">
            <v>11-1-1-11</v>
          </cell>
        </row>
        <row r="27">
          <cell r="A27" t="str">
            <v>11-1-1-12</v>
          </cell>
        </row>
        <row r="28">
          <cell r="A28" t="str">
            <v>11-1-2-1</v>
          </cell>
        </row>
        <row r="29">
          <cell r="A29" t="str">
            <v>11-1-2-2</v>
          </cell>
        </row>
        <row r="30">
          <cell r="A30" t="str">
            <v>11-1-3</v>
          </cell>
        </row>
        <row r="31">
          <cell r="A31" t="str">
            <v>122-1</v>
          </cell>
        </row>
        <row r="32">
          <cell r="A32" t="str">
            <v>122-1 (2)</v>
          </cell>
        </row>
        <row r="33">
          <cell r="A33" t="str">
            <v>11-2-1</v>
          </cell>
        </row>
        <row r="34">
          <cell r="A34" t="str">
            <v>11-2-1 (2)</v>
          </cell>
        </row>
        <row r="35">
          <cell r="A35" t="str">
            <v>137-2</v>
          </cell>
        </row>
        <row r="36">
          <cell r="A36" t="str">
            <v>137-3</v>
          </cell>
        </row>
        <row r="37">
          <cell r="A37" t="str">
            <v>137-4</v>
          </cell>
        </row>
        <row r="38">
          <cell r="A38" t="str">
            <v>137-5</v>
          </cell>
        </row>
        <row r="39">
          <cell r="A39" t="str">
            <v>137-6</v>
          </cell>
        </row>
        <row r="40">
          <cell r="A40" t="str">
            <v>137-7</v>
          </cell>
        </row>
        <row r="41">
          <cell r="A41" t="str">
            <v>137-9</v>
          </cell>
        </row>
        <row r="42">
          <cell r="A42" t="str">
            <v>137-10</v>
          </cell>
        </row>
        <row r="43">
          <cell r="A43" t="str">
            <v>137-13</v>
          </cell>
        </row>
        <row r="44">
          <cell r="A44" t="str">
            <v>137-14</v>
          </cell>
        </row>
        <row r="45">
          <cell r="A45" t="str">
            <v>137-15</v>
          </cell>
        </row>
        <row r="46">
          <cell r="A46" t="str">
            <v>137-16</v>
          </cell>
        </row>
        <row r="47">
          <cell r="A47" t="str">
            <v>137-20</v>
          </cell>
        </row>
        <row r="48">
          <cell r="A48" t="str">
            <v>137-21</v>
          </cell>
        </row>
        <row r="49">
          <cell r="A49" t="str">
            <v>137-22</v>
          </cell>
        </row>
        <row r="50">
          <cell r="A50" t="str">
            <v>137-23</v>
          </cell>
        </row>
        <row r="51">
          <cell r="A51" t="str">
            <v>137-24</v>
          </cell>
        </row>
        <row r="52">
          <cell r="A52" t="str">
            <v>137-25</v>
          </cell>
        </row>
        <row r="53">
          <cell r="A53" t="str">
            <v>137-26</v>
          </cell>
        </row>
        <row r="54">
          <cell r="A54" t="str">
            <v>137-27</v>
          </cell>
        </row>
        <row r="55">
          <cell r="A55" t="str">
            <v>137-28</v>
          </cell>
        </row>
        <row r="56">
          <cell r="A56" t="str">
            <v>137-29</v>
          </cell>
        </row>
        <row r="57">
          <cell r="A57" t="str">
            <v>137-30</v>
          </cell>
        </row>
        <row r="58">
          <cell r="A58" t="str">
            <v>137-31</v>
          </cell>
        </row>
        <row r="59">
          <cell r="A59" t="str">
            <v>137-32</v>
          </cell>
        </row>
        <row r="60">
          <cell r="A60" t="str">
            <v>137-33</v>
          </cell>
        </row>
        <row r="61">
          <cell r="A61" t="str">
            <v>137-34</v>
          </cell>
        </row>
        <row r="62">
          <cell r="A62" t="str">
            <v>137-35</v>
          </cell>
        </row>
        <row r="63">
          <cell r="A63" t="str">
            <v>137-36</v>
          </cell>
        </row>
        <row r="64">
          <cell r="A64" t="str">
            <v>137-37</v>
          </cell>
        </row>
        <row r="65">
          <cell r="A65" t="str">
            <v>137-38</v>
          </cell>
        </row>
        <row r="66">
          <cell r="A66" t="str">
            <v>137-39</v>
          </cell>
        </row>
        <row r="67">
          <cell r="A67" t="str">
            <v>137-40</v>
          </cell>
        </row>
        <row r="68">
          <cell r="A68" t="str">
            <v>137-41</v>
          </cell>
        </row>
        <row r="69">
          <cell r="A69" t="str">
            <v>137-42</v>
          </cell>
        </row>
        <row r="70">
          <cell r="A70" t="str">
            <v>137-43</v>
          </cell>
        </row>
        <row r="71">
          <cell r="A71" t="str">
            <v>137-44</v>
          </cell>
        </row>
        <row r="72">
          <cell r="A72" t="str">
            <v>137-45</v>
          </cell>
        </row>
        <row r="73">
          <cell r="A73" t="str">
            <v>137-46</v>
          </cell>
        </row>
        <row r="74">
          <cell r="A74" t="str">
            <v>138-1</v>
          </cell>
        </row>
        <row r="75">
          <cell r="A75" t="str">
            <v>138-2</v>
          </cell>
        </row>
        <row r="76">
          <cell r="A76" t="str">
            <v>138-3</v>
          </cell>
        </row>
        <row r="77">
          <cell r="A77" t="str">
            <v>138-4</v>
          </cell>
        </row>
        <row r="78">
          <cell r="A78" t="str">
            <v>138-5</v>
          </cell>
        </row>
        <row r="79">
          <cell r="A79" t="str">
            <v>138-6</v>
          </cell>
        </row>
        <row r="80">
          <cell r="A80" t="str">
            <v>138-8</v>
          </cell>
        </row>
        <row r="81">
          <cell r="A81" t="str">
            <v>138-9</v>
          </cell>
        </row>
        <row r="82">
          <cell r="A82" t="str">
            <v>138-10</v>
          </cell>
        </row>
        <row r="83">
          <cell r="A83" t="str">
            <v>139</v>
          </cell>
        </row>
        <row r="84">
          <cell r="A84" t="str">
            <v>150</v>
          </cell>
        </row>
        <row r="85">
          <cell r="A85" t="str">
            <v>12-2-3</v>
          </cell>
        </row>
        <row r="86">
          <cell r="A86" t="str">
            <v>12-2-5</v>
          </cell>
        </row>
        <row r="87">
          <cell r="A87" t="str">
            <v>12-2-7</v>
          </cell>
        </row>
        <row r="88">
          <cell r="A88" t="str">
            <v>12-2-8</v>
          </cell>
        </row>
        <row r="89">
          <cell r="A89" t="str">
            <v>12-2-9</v>
          </cell>
        </row>
        <row r="90">
          <cell r="A90" t="str">
            <v>12-2-10</v>
          </cell>
        </row>
        <row r="91">
          <cell r="A91" t="str">
            <v>12-2-11</v>
          </cell>
        </row>
        <row r="92">
          <cell r="A92" t="str">
            <v>12-2-12</v>
          </cell>
        </row>
        <row r="93">
          <cell r="A93" t="str">
            <v>12-2-13</v>
          </cell>
        </row>
        <row r="94">
          <cell r="A94" t="str">
            <v>12-2-14</v>
          </cell>
        </row>
        <row r="95">
          <cell r="A95" t="str">
            <v>12-2-17</v>
          </cell>
        </row>
        <row r="96">
          <cell r="A96" t="str">
            <v>12-2-18</v>
          </cell>
        </row>
        <row r="97">
          <cell r="A97" t="str">
            <v>12-2-19</v>
          </cell>
        </row>
        <row r="98">
          <cell r="A98" t="str">
            <v>12-2-20</v>
          </cell>
        </row>
        <row r="99">
          <cell r="A99" t="str">
            <v>12-2-22</v>
          </cell>
        </row>
        <row r="100">
          <cell r="A100" t="str">
            <v>12-2-23</v>
          </cell>
        </row>
        <row r="101">
          <cell r="A101" t="str">
            <v>12-2-24</v>
          </cell>
        </row>
        <row r="102">
          <cell r="A102" t="str">
            <v>12-2-26</v>
          </cell>
        </row>
        <row r="103">
          <cell r="A103" t="str">
            <v>12-2-27</v>
          </cell>
        </row>
        <row r="104">
          <cell r="A104" t="str">
            <v>12-2-28</v>
          </cell>
        </row>
        <row r="105">
          <cell r="A105" t="str">
            <v>12-2-29</v>
          </cell>
        </row>
        <row r="106">
          <cell r="A106" t="str">
            <v>12-2-30</v>
          </cell>
        </row>
        <row r="107">
          <cell r="A107" t="str">
            <v>12-2-31</v>
          </cell>
        </row>
        <row r="108">
          <cell r="A108" t="str">
            <v>12-2-32</v>
          </cell>
        </row>
        <row r="109">
          <cell r="A109" t="str">
            <v>12-2-34</v>
          </cell>
        </row>
        <row r="110">
          <cell r="A110" t="str">
            <v>12-2-36</v>
          </cell>
        </row>
        <row r="111">
          <cell r="A111" t="str">
            <v>12-2-39</v>
          </cell>
        </row>
        <row r="112">
          <cell r="A112" t="str">
            <v>12-2-40</v>
          </cell>
        </row>
        <row r="113">
          <cell r="A113" t="str">
            <v>12-3-1</v>
          </cell>
        </row>
        <row r="114">
          <cell r="A114" t="str">
            <v>12-3-3</v>
          </cell>
        </row>
        <row r="115">
          <cell r="A115" t="str">
            <v>12-3-4</v>
          </cell>
        </row>
        <row r="116">
          <cell r="A116" t="str">
            <v>12-3-5</v>
          </cell>
        </row>
        <row r="117">
          <cell r="A117" t="str">
            <v>12-3-6</v>
          </cell>
        </row>
        <row r="118">
          <cell r="A118" t="str">
            <v>12-3-7</v>
          </cell>
        </row>
        <row r="119">
          <cell r="A119" t="str">
            <v>12-3-8</v>
          </cell>
        </row>
        <row r="120">
          <cell r="A120" t="str">
            <v>12-3-11</v>
          </cell>
        </row>
        <row r="121">
          <cell r="A121" t="str">
            <v>18-2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4"/>
  <sheetViews>
    <sheetView tabSelected="1" topLeftCell="B1" zoomScale="70" zoomScaleNormal="70" workbookViewId="0">
      <selection activeCell="E52" sqref="E52"/>
    </sheetView>
  </sheetViews>
  <sheetFormatPr defaultRowHeight="15" x14ac:dyDescent="0.25"/>
  <cols>
    <col min="1" max="1" width="0" style="1" hidden="1" customWidth="1"/>
    <col min="2" max="2" width="15.140625" style="1" customWidth="1"/>
    <col min="3" max="3" width="7.42578125" style="1" customWidth="1"/>
    <col min="4" max="4" width="21.42578125" style="1" customWidth="1"/>
    <col min="5" max="5" width="22.42578125" style="1" customWidth="1"/>
    <col min="6" max="6" width="29.85546875" style="1" customWidth="1"/>
    <col min="7" max="7" width="33.85546875" style="1" customWidth="1"/>
    <col min="8" max="8" width="6.7109375" style="1" customWidth="1"/>
    <col min="9" max="9" width="19.28515625" style="1" customWidth="1"/>
    <col min="10" max="10" width="11.7109375" style="1" customWidth="1"/>
    <col min="11" max="11" width="14.7109375" style="1" customWidth="1"/>
    <col min="12" max="12" width="23.42578125" style="1" customWidth="1"/>
    <col min="13" max="13" width="23.7109375" style="1" customWidth="1"/>
    <col min="14" max="14" width="10.140625" style="1" customWidth="1"/>
    <col min="15" max="15" width="22.140625" style="1" customWidth="1"/>
    <col min="16" max="16" width="23.42578125" style="1" customWidth="1"/>
    <col min="17" max="17" width="10.28515625" style="1" customWidth="1"/>
    <col min="18" max="18" width="17.7109375" style="1" customWidth="1"/>
    <col min="19" max="19" width="19.85546875" style="1" customWidth="1"/>
    <col min="20" max="21" width="18" style="1" customWidth="1"/>
    <col min="22" max="22" width="17.28515625" style="1" customWidth="1"/>
    <col min="23" max="23" width="18.140625" style="1" customWidth="1"/>
    <col min="24" max="25" width="10.42578125" style="1" customWidth="1"/>
    <col min="26" max="16384" width="9.140625" style="1"/>
  </cols>
  <sheetData>
    <row r="1" spans="1:25" x14ac:dyDescent="0.25">
      <c r="C1" s="3"/>
      <c r="D1" s="3"/>
      <c r="E1" s="3"/>
      <c r="F1" s="3"/>
      <c r="G1" s="3"/>
      <c r="H1" s="3"/>
      <c r="I1" s="3"/>
      <c r="J1" s="3"/>
      <c r="K1" s="3"/>
      <c r="L1" s="3" t="s">
        <v>22</v>
      </c>
    </row>
    <row r="2" spans="1:25" x14ac:dyDescent="0.25">
      <c r="C2" s="3"/>
      <c r="D2" s="3"/>
      <c r="E2" s="3"/>
      <c r="F2" s="3"/>
      <c r="G2" s="3"/>
      <c r="H2" s="3"/>
      <c r="I2" s="3"/>
      <c r="J2" s="3"/>
      <c r="K2" s="3"/>
      <c r="L2" s="3"/>
    </row>
    <row r="3" spans="1:25" x14ac:dyDescent="0.25">
      <c r="C3" s="3"/>
      <c r="D3" s="3"/>
      <c r="E3" s="3"/>
      <c r="F3" s="3"/>
      <c r="G3" s="3"/>
      <c r="H3" s="3"/>
      <c r="I3" s="3"/>
      <c r="J3" s="3"/>
      <c r="K3" s="3"/>
      <c r="L3" s="7" t="s">
        <v>44</v>
      </c>
    </row>
    <row r="4" spans="1:25" x14ac:dyDescent="0.25">
      <c r="C4" s="3"/>
      <c r="D4" s="3"/>
      <c r="E4" s="3"/>
      <c r="F4" s="3"/>
      <c r="G4" s="3"/>
      <c r="H4" s="3"/>
      <c r="I4" s="3"/>
      <c r="J4" s="3"/>
      <c r="K4" s="3"/>
      <c r="L4" s="7" t="s">
        <v>99</v>
      </c>
    </row>
    <row r="5" spans="1:25" x14ac:dyDescent="0.25">
      <c r="C5" s="3"/>
      <c r="D5" s="3"/>
      <c r="E5" s="3"/>
      <c r="F5" s="3"/>
      <c r="G5" s="3"/>
      <c r="H5" s="3"/>
      <c r="I5" s="3"/>
      <c r="J5" s="3"/>
      <c r="K5" s="3"/>
      <c r="L5" s="3"/>
    </row>
    <row r="6" spans="1:25" x14ac:dyDescent="0.25">
      <c r="D6" s="3"/>
      <c r="E6" s="3" t="s">
        <v>97</v>
      </c>
      <c r="F6" s="3"/>
      <c r="G6" s="3"/>
      <c r="H6" s="3"/>
      <c r="I6" s="3"/>
      <c r="J6" s="3"/>
      <c r="K6" s="3"/>
      <c r="L6" s="3"/>
    </row>
    <row r="7" spans="1:25" x14ac:dyDescent="0.25">
      <c r="C7" s="3"/>
      <c r="D7" s="3"/>
      <c r="E7" s="3"/>
      <c r="F7" s="3"/>
      <c r="G7" s="3"/>
      <c r="H7" s="3"/>
      <c r="I7" s="3"/>
      <c r="J7" s="3"/>
      <c r="K7" s="3"/>
      <c r="L7" s="3"/>
    </row>
    <row r="8" spans="1:25" ht="15.75" thickBot="1" x14ac:dyDescent="0.3"/>
    <row r="9" spans="1:25" ht="86.25" customHeight="1" thickBot="1" x14ac:dyDescent="0.3">
      <c r="B9" s="2" t="s">
        <v>51</v>
      </c>
      <c r="C9" s="2" t="s">
        <v>0</v>
      </c>
      <c r="D9" s="2" t="s">
        <v>1</v>
      </c>
      <c r="E9" s="2" t="s">
        <v>2</v>
      </c>
      <c r="F9" s="2" t="s">
        <v>3</v>
      </c>
      <c r="G9" s="2" t="s">
        <v>4</v>
      </c>
      <c r="H9" s="2" t="s">
        <v>5</v>
      </c>
      <c r="I9" s="2" t="s">
        <v>6</v>
      </c>
      <c r="J9" s="2" t="s">
        <v>66</v>
      </c>
      <c r="K9" s="2" t="s">
        <v>7</v>
      </c>
      <c r="L9" s="2" t="s">
        <v>8</v>
      </c>
      <c r="M9" s="2" t="s">
        <v>9</v>
      </c>
      <c r="N9" s="2" t="s">
        <v>10</v>
      </c>
      <c r="O9" s="2" t="s">
        <v>11</v>
      </c>
      <c r="P9" s="2" t="s">
        <v>12</v>
      </c>
      <c r="Q9" s="2" t="s">
        <v>13</v>
      </c>
      <c r="R9" s="2" t="s">
        <v>14</v>
      </c>
      <c r="S9" s="2" t="s">
        <v>15</v>
      </c>
      <c r="T9" s="2" t="s">
        <v>16</v>
      </c>
      <c r="U9" s="2" t="s">
        <v>17</v>
      </c>
      <c r="V9" s="2" t="s">
        <v>18</v>
      </c>
      <c r="W9" s="2" t="s">
        <v>19</v>
      </c>
      <c r="X9" s="4"/>
      <c r="Y9" s="4"/>
    </row>
    <row r="10" spans="1:25" ht="15.75" thickBot="1" x14ac:dyDescent="0.3">
      <c r="B10" s="2">
        <v>1</v>
      </c>
      <c r="C10" s="2">
        <v>2</v>
      </c>
      <c r="D10" s="2"/>
      <c r="E10" s="2"/>
      <c r="F10" s="2"/>
      <c r="G10" s="2">
        <v>3</v>
      </c>
      <c r="H10" s="2">
        <v>4</v>
      </c>
      <c r="I10" s="2">
        <v>5</v>
      </c>
      <c r="J10" s="2">
        <v>6</v>
      </c>
      <c r="K10" s="2">
        <v>7</v>
      </c>
      <c r="L10" s="2">
        <v>8</v>
      </c>
      <c r="M10" s="2">
        <v>9</v>
      </c>
      <c r="N10" s="2">
        <v>10</v>
      </c>
      <c r="O10" s="2">
        <v>11</v>
      </c>
      <c r="P10" s="2">
        <v>12</v>
      </c>
      <c r="Q10" s="2">
        <v>13</v>
      </c>
      <c r="R10" s="2">
        <v>14</v>
      </c>
      <c r="S10" s="2">
        <v>15</v>
      </c>
      <c r="T10" s="2">
        <v>16</v>
      </c>
      <c r="U10" s="2">
        <v>17</v>
      </c>
      <c r="V10" s="2">
        <v>18</v>
      </c>
      <c r="W10" s="2">
        <v>19</v>
      </c>
    </row>
    <row r="11" spans="1:25" x14ac:dyDescent="0.25">
      <c r="C11" s="4" t="s">
        <v>41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5" s="21" customFormat="1" ht="60" customHeight="1" x14ac:dyDescent="0.25">
      <c r="A12" s="21" t="s">
        <v>49</v>
      </c>
      <c r="B12" s="26" t="s">
        <v>50</v>
      </c>
      <c r="C12" s="41" t="s">
        <v>98</v>
      </c>
      <c r="D12" s="47" t="s">
        <v>33</v>
      </c>
      <c r="E12" s="31" t="s">
        <v>34</v>
      </c>
      <c r="F12" s="31" t="s">
        <v>35</v>
      </c>
      <c r="G12" s="31" t="s">
        <v>36</v>
      </c>
      <c r="H12" s="43" t="s">
        <v>60</v>
      </c>
      <c r="I12" s="22" t="s">
        <v>67</v>
      </c>
      <c r="J12" s="22">
        <v>0</v>
      </c>
      <c r="K12" s="23">
        <v>12.202400000000001</v>
      </c>
      <c r="L12" s="48" t="s">
        <v>37</v>
      </c>
      <c r="M12" s="24" t="s">
        <v>38</v>
      </c>
      <c r="N12" s="42" t="s">
        <v>39</v>
      </c>
      <c r="O12" s="24" t="s">
        <v>70</v>
      </c>
      <c r="P12" s="24" t="s">
        <v>59</v>
      </c>
      <c r="Q12" s="24" t="s">
        <v>40</v>
      </c>
      <c r="R12" s="53">
        <v>357716075</v>
      </c>
      <c r="S12" s="54">
        <v>16.667249999999999</v>
      </c>
      <c r="T12" s="32">
        <f t="shared" ref="T12" si="0">R12*S12</f>
        <v>5962143251.0437498</v>
      </c>
      <c r="U12" s="32">
        <f t="shared" ref="U12" si="1">T12*1.12</f>
        <v>6677600441.1690006</v>
      </c>
      <c r="V12" s="24" t="s">
        <v>21</v>
      </c>
      <c r="W12" s="25" t="s">
        <v>21</v>
      </c>
    </row>
    <row r="13" spans="1:25" s="21" customFormat="1" ht="60" customHeight="1" x14ac:dyDescent="0.25">
      <c r="B13" s="47" t="s">
        <v>86</v>
      </c>
      <c r="C13" s="41" t="s">
        <v>87</v>
      </c>
      <c r="D13" s="47" t="s">
        <v>88</v>
      </c>
      <c r="E13" s="31" t="s">
        <v>89</v>
      </c>
      <c r="F13" s="31" t="s">
        <v>90</v>
      </c>
      <c r="G13" s="31" t="s">
        <v>91</v>
      </c>
      <c r="H13" s="43" t="s">
        <v>92</v>
      </c>
      <c r="I13" s="22" t="s">
        <v>93</v>
      </c>
      <c r="J13" s="22">
        <v>0</v>
      </c>
      <c r="K13" s="23">
        <v>12.202400000000001</v>
      </c>
      <c r="L13" s="48" t="s">
        <v>37</v>
      </c>
      <c r="M13" s="24" t="s">
        <v>38</v>
      </c>
      <c r="N13" s="61" t="s">
        <v>39</v>
      </c>
      <c r="O13" s="49" t="s">
        <v>96</v>
      </c>
      <c r="P13" s="48" t="s">
        <v>95</v>
      </c>
      <c r="Q13" s="24" t="s">
        <v>94</v>
      </c>
      <c r="R13" s="53">
        <v>60</v>
      </c>
      <c r="S13" s="54">
        <v>2678.5720000000001</v>
      </c>
      <c r="T13" s="32">
        <f t="shared" ref="T13" si="2">R13*S13</f>
        <v>160714.32</v>
      </c>
      <c r="U13" s="32">
        <f t="shared" ref="U13" si="3">T13*1.12</f>
        <v>180000.03840000002</v>
      </c>
      <c r="V13" s="24" t="s">
        <v>21</v>
      </c>
      <c r="W13" s="25" t="s">
        <v>21</v>
      </c>
    </row>
    <row r="14" spans="1:25" s="21" customFormat="1" x14ac:dyDescent="0.25">
      <c r="B14" s="33"/>
      <c r="C14" s="34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6">
        <f>SUM(T12:T13)</f>
        <v>5962303965.3637495</v>
      </c>
      <c r="U14" s="36">
        <f>SUM(U12:U13)</f>
        <v>6677780441.2074003</v>
      </c>
      <c r="V14" s="35"/>
      <c r="W14" s="35"/>
    </row>
    <row r="15" spans="1:25" s="21" customFormat="1" ht="12.75" customHeight="1" x14ac:dyDescent="0.25">
      <c r="B15" s="26"/>
      <c r="C15" s="37" t="s">
        <v>25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38"/>
      <c r="T15" s="38"/>
      <c r="U15" s="38"/>
      <c r="V15" s="23"/>
      <c r="W15" s="23"/>
      <c r="X15" s="39"/>
      <c r="Y15" s="39"/>
    </row>
    <row r="16" spans="1:25" s="21" customFormat="1" ht="105" x14ac:dyDescent="0.25">
      <c r="A16" s="21" t="s">
        <v>49</v>
      </c>
      <c r="B16" s="26" t="s">
        <v>50</v>
      </c>
      <c r="C16" s="40" t="s">
        <v>69</v>
      </c>
      <c r="D16" s="30" t="s">
        <v>29</v>
      </c>
      <c r="E16" s="31" t="s">
        <v>30</v>
      </c>
      <c r="F16" s="31" t="s">
        <v>30</v>
      </c>
      <c r="G16" s="43" t="s">
        <v>53</v>
      </c>
      <c r="H16" s="43" t="s">
        <v>60</v>
      </c>
      <c r="I16" s="22" t="s">
        <v>68</v>
      </c>
      <c r="J16" s="27">
        <v>100</v>
      </c>
      <c r="K16" s="23">
        <v>11.202400000000001</v>
      </c>
      <c r="L16" s="29" t="s">
        <v>23</v>
      </c>
      <c r="M16" s="29" t="s">
        <v>24</v>
      </c>
      <c r="N16" s="55" t="s">
        <v>20</v>
      </c>
      <c r="O16" s="24" t="s">
        <v>70</v>
      </c>
      <c r="P16" s="29" t="s">
        <v>58</v>
      </c>
      <c r="Q16" s="29" t="s">
        <v>20</v>
      </c>
      <c r="R16" s="56">
        <v>1</v>
      </c>
      <c r="S16" s="57">
        <v>23093271.719999999</v>
      </c>
      <c r="T16" s="32">
        <f t="shared" ref="T16:T19" si="4">R16*S16</f>
        <v>23093271.719999999</v>
      </c>
      <c r="U16" s="32">
        <f t="shared" ref="U16:U25" si="5">T16*1.12</f>
        <v>25864464.326400001</v>
      </c>
      <c r="V16" s="29" t="s">
        <v>21</v>
      </c>
      <c r="W16" s="29" t="s">
        <v>21</v>
      </c>
    </row>
    <row r="17" spans="1:23" s="21" customFormat="1" ht="123.75" customHeight="1" x14ac:dyDescent="0.25">
      <c r="A17" s="21" t="s">
        <v>49</v>
      </c>
      <c r="B17" s="26" t="s">
        <v>50</v>
      </c>
      <c r="C17" s="40" t="s">
        <v>80</v>
      </c>
      <c r="D17" s="30" t="s">
        <v>27</v>
      </c>
      <c r="E17" s="31" t="s">
        <v>28</v>
      </c>
      <c r="F17" s="31" t="s">
        <v>28</v>
      </c>
      <c r="G17" s="43" t="s">
        <v>52</v>
      </c>
      <c r="H17" s="43" t="s">
        <v>60</v>
      </c>
      <c r="I17" s="22" t="s">
        <v>68</v>
      </c>
      <c r="J17" s="27">
        <v>100</v>
      </c>
      <c r="K17" s="23">
        <v>12.202400000000001</v>
      </c>
      <c r="L17" s="29" t="s">
        <v>23</v>
      </c>
      <c r="M17" s="29" t="s">
        <v>24</v>
      </c>
      <c r="N17" s="55" t="s">
        <v>20</v>
      </c>
      <c r="O17" s="24" t="s">
        <v>70</v>
      </c>
      <c r="P17" s="29" t="s">
        <v>58</v>
      </c>
      <c r="Q17" s="29" t="s">
        <v>20</v>
      </c>
      <c r="R17" s="56">
        <v>1</v>
      </c>
      <c r="S17" s="57">
        <v>721532540.88</v>
      </c>
      <c r="T17" s="32">
        <f t="shared" si="4"/>
        <v>721532540.88</v>
      </c>
      <c r="U17" s="32">
        <f t="shared" si="5"/>
        <v>808116445.78560007</v>
      </c>
      <c r="V17" s="29" t="s">
        <v>21</v>
      </c>
      <c r="W17" s="29" t="s">
        <v>21</v>
      </c>
    </row>
    <row r="18" spans="1:23" s="21" customFormat="1" ht="105" x14ac:dyDescent="0.25">
      <c r="B18" s="26" t="s">
        <v>50</v>
      </c>
      <c r="C18" s="40" t="s">
        <v>81</v>
      </c>
      <c r="D18" s="49" t="s">
        <v>29</v>
      </c>
      <c r="E18" s="43" t="s">
        <v>30</v>
      </c>
      <c r="F18" s="43" t="s">
        <v>30</v>
      </c>
      <c r="G18" s="43" t="s">
        <v>54</v>
      </c>
      <c r="H18" s="43" t="s">
        <v>60</v>
      </c>
      <c r="I18" s="22" t="s">
        <v>68</v>
      </c>
      <c r="J18" s="27">
        <v>100</v>
      </c>
      <c r="K18" s="23">
        <v>12.202400000000001</v>
      </c>
      <c r="L18" s="28" t="s">
        <v>23</v>
      </c>
      <c r="M18" s="28" t="s">
        <v>24</v>
      </c>
      <c r="N18" s="27" t="s">
        <v>20</v>
      </c>
      <c r="O18" s="24" t="s">
        <v>70</v>
      </c>
      <c r="P18" s="28" t="s">
        <v>57</v>
      </c>
      <c r="Q18" s="62" t="s">
        <v>20</v>
      </c>
      <c r="R18" s="63">
        <v>1</v>
      </c>
      <c r="S18" s="64">
        <v>0.01</v>
      </c>
      <c r="T18" s="64">
        <f t="shared" si="4"/>
        <v>0.01</v>
      </c>
      <c r="U18" s="64">
        <f t="shared" si="5"/>
        <v>1.1200000000000002E-2</v>
      </c>
      <c r="V18" s="50" t="s">
        <v>21</v>
      </c>
      <c r="W18" s="28" t="s">
        <v>21</v>
      </c>
    </row>
    <row r="19" spans="1:23" s="21" customFormat="1" ht="105" x14ac:dyDescent="0.25">
      <c r="B19" s="26" t="s">
        <v>50</v>
      </c>
      <c r="C19" s="40" t="s">
        <v>82</v>
      </c>
      <c r="D19" s="49" t="s">
        <v>29</v>
      </c>
      <c r="E19" s="43" t="s">
        <v>30</v>
      </c>
      <c r="F19" s="43" t="s">
        <v>30</v>
      </c>
      <c r="G19" s="43" t="s">
        <v>55</v>
      </c>
      <c r="H19" s="43" t="s">
        <v>60</v>
      </c>
      <c r="I19" s="22" t="s">
        <v>68</v>
      </c>
      <c r="J19" s="27">
        <v>100</v>
      </c>
      <c r="K19" s="23">
        <v>12.202400000000001</v>
      </c>
      <c r="L19" s="28" t="s">
        <v>23</v>
      </c>
      <c r="M19" s="28" t="s">
        <v>24</v>
      </c>
      <c r="N19" s="27" t="s">
        <v>20</v>
      </c>
      <c r="O19" s="24" t="s">
        <v>70</v>
      </c>
      <c r="P19" s="28" t="s">
        <v>57</v>
      </c>
      <c r="Q19" s="62" t="s">
        <v>20</v>
      </c>
      <c r="R19" s="63">
        <v>1</v>
      </c>
      <c r="S19" s="64">
        <v>1416056643.0699999</v>
      </c>
      <c r="T19" s="64">
        <f t="shared" si="4"/>
        <v>1416056643.0699999</v>
      </c>
      <c r="U19" s="64">
        <f t="shared" si="5"/>
        <v>1585983440.2384</v>
      </c>
      <c r="V19" s="50" t="s">
        <v>21</v>
      </c>
      <c r="W19" s="28" t="s">
        <v>21</v>
      </c>
    </row>
    <row r="20" spans="1:23" s="21" customFormat="1" ht="90" x14ac:dyDescent="0.25">
      <c r="A20" s="21" t="s">
        <v>49</v>
      </c>
      <c r="B20" s="26" t="s">
        <v>50</v>
      </c>
      <c r="C20" s="40" t="s">
        <v>56</v>
      </c>
      <c r="D20" s="47" t="s">
        <v>31</v>
      </c>
      <c r="E20" s="31" t="s">
        <v>32</v>
      </c>
      <c r="F20" s="31" t="s">
        <v>32</v>
      </c>
      <c r="G20" s="31" t="s">
        <v>26</v>
      </c>
      <c r="H20" s="43" t="s">
        <v>60</v>
      </c>
      <c r="I20" s="22" t="s">
        <v>68</v>
      </c>
      <c r="J20" s="27">
        <v>100</v>
      </c>
      <c r="K20" s="23">
        <v>11.202400000000001</v>
      </c>
      <c r="L20" s="28" t="s">
        <v>23</v>
      </c>
      <c r="M20" s="28" t="s">
        <v>24</v>
      </c>
      <c r="N20" s="27" t="s">
        <v>20</v>
      </c>
      <c r="O20" s="24" t="s">
        <v>70</v>
      </c>
      <c r="P20" s="28" t="s">
        <v>57</v>
      </c>
      <c r="Q20" s="28" t="s">
        <v>20</v>
      </c>
      <c r="R20" s="51">
        <v>1</v>
      </c>
      <c r="S20" s="52">
        <v>598005429.35000002</v>
      </c>
      <c r="T20" s="32">
        <f t="shared" ref="T20:T25" si="6">R20*S20</f>
        <v>598005429.35000002</v>
      </c>
      <c r="U20" s="32">
        <f>T20*1.12</f>
        <v>669766080.8720001</v>
      </c>
      <c r="V20" s="28" t="s">
        <v>21</v>
      </c>
      <c r="W20" s="28" t="s">
        <v>21</v>
      </c>
    </row>
    <row r="21" spans="1:23" s="21" customFormat="1" ht="75" x14ac:dyDescent="0.25">
      <c r="B21" s="26" t="s">
        <v>50</v>
      </c>
      <c r="C21" s="40" t="s">
        <v>83</v>
      </c>
      <c r="D21" s="49" t="s">
        <v>61</v>
      </c>
      <c r="E21" s="43" t="s">
        <v>62</v>
      </c>
      <c r="F21" s="49" t="s">
        <v>63</v>
      </c>
      <c r="G21" s="43" t="s">
        <v>64</v>
      </c>
      <c r="H21" s="43" t="s">
        <v>60</v>
      </c>
      <c r="I21" s="22" t="s">
        <v>68</v>
      </c>
      <c r="J21" s="27">
        <v>100</v>
      </c>
      <c r="K21" s="23">
        <v>12.202400000000001</v>
      </c>
      <c r="L21" s="28" t="s">
        <v>23</v>
      </c>
      <c r="M21" s="28" t="s">
        <v>65</v>
      </c>
      <c r="N21" s="27" t="s">
        <v>20</v>
      </c>
      <c r="O21" s="24" t="s">
        <v>70</v>
      </c>
      <c r="P21" s="28" t="s">
        <v>57</v>
      </c>
      <c r="Q21" s="58" t="s">
        <v>50</v>
      </c>
      <c r="R21" s="59">
        <v>1</v>
      </c>
      <c r="S21" s="60">
        <v>49259232</v>
      </c>
      <c r="T21" s="60">
        <f t="shared" si="6"/>
        <v>49259232</v>
      </c>
      <c r="U21" s="60">
        <f t="shared" si="5"/>
        <v>55170339.840000004</v>
      </c>
      <c r="V21" s="50" t="s">
        <v>21</v>
      </c>
      <c r="W21" s="28" t="s">
        <v>21</v>
      </c>
    </row>
    <row r="22" spans="1:23" s="21" customFormat="1" ht="75" x14ac:dyDescent="0.25">
      <c r="B22" s="26" t="s">
        <v>50</v>
      </c>
      <c r="C22" s="40" t="s">
        <v>84</v>
      </c>
      <c r="D22" s="49" t="s">
        <v>61</v>
      </c>
      <c r="E22" s="43" t="s">
        <v>62</v>
      </c>
      <c r="F22" s="49" t="s">
        <v>63</v>
      </c>
      <c r="G22" s="43" t="s">
        <v>64</v>
      </c>
      <c r="H22" s="43" t="s">
        <v>60</v>
      </c>
      <c r="I22" s="22" t="s">
        <v>68</v>
      </c>
      <c r="J22" s="27">
        <v>100</v>
      </c>
      <c r="K22" s="23">
        <v>12.202400000000001</v>
      </c>
      <c r="L22" s="28" t="s">
        <v>23</v>
      </c>
      <c r="M22" s="28" t="s">
        <v>24</v>
      </c>
      <c r="N22" s="27" t="s">
        <v>20</v>
      </c>
      <c r="O22" s="24" t="s">
        <v>70</v>
      </c>
      <c r="P22" s="28" t="s">
        <v>57</v>
      </c>
      <c r="Q22" s="58" t="s">
        <v>50</v>
      </c>
      <c r="R22" s="59">
        <v>1</v>
      </c>
      <c r="S22" s="60">
        <v>119416.32000000001</v>
      </c>
      <c r="T22" s="60">
        <f t="shared" si="6"/>
        <v>119416.32000000001</v>
      </c>
      <c r="U22" s="60">
        <f t="shared" si="5"/>
        <v>133746.27840000001</v>
      </c>
      <c r="V22" s="50" t="s">
        <v>21</v>
      </c>
      <c r="W22" s="28" t="s">
        <v>21</v>
      </c>
    </row>
    <row r="23" spans="1:23" s="21" customFormat="1" ht="75" x14ac:dyDescent="0.25">
      <c r="B23" s="26" t="s">
        <v>50</v>
      </c>
      <c r="C23" s="40" t="s">
        <v>71</v>
      </c>
      <c r="D23" s="49" t="s">
        <v>73</v>
      </c>
      <c r="E23" s="43" t="s">
        <v>74</v>
      </c>
      <c r="F23" s="49" t="s">
        <v>74</v>
      </c>
      <c r="G23" s="43" t="s">
        <v>77</v>
      </c>
      <c r="H23" s="43" t="s">
        <v>60</v>
      </c>
      <c r="I23" s="22" t="s">
        <v>76</v>
      </c>
      <c r="J23" s="27">
        <v>100</v>
      </c>
      <c r="K23" s="23">
        <v>11.202400000000001</v>
      </c>
      <c r="L23" s="28" t="s">
        <v>23</v>
      </c>
      <c r="M23" s="28" t="s">
        <v>24</v>
      </c>
      <c r="N23" s="27" t="s">
        <v>20</v>
      </c>
      <c r="O23" s="24" t="s">
        <v>70</v>
      </c>
      <c r="P23" s="28" t="s">
        <v>57</v>
      </c>
      <c r="Q23" s="58" t="s">
        <v>50</v>
      </c>
      <c r="R23" s="59">
        <v>1</v>
      </c>
      <c r="S23" s="60">
        <v>414591000</v>
      </c>
      <c r="T23" s="60">
        <f t="shared" si="6"/>
        <v>414591000</v>
      </c>
      <c r="U23" s="60">
        <f t="shared" si="5"/>
        <v>464341920.00000006</v>
      </c>
      <c r="V23" s="50" t="s">
        <v>21</v>
      </c>
      <c r="W23" s="28" t="s">
        <v>21</v>
      </c>
    </row>
    <row r="24" spans="1:23" s="21" customFormat="1" ht="75" x14ac:dyDescent="0.25">
      <c r="B24" s="26" t="s">
        <v>50</v>
      </c>
      <c r="C24" s="40" t="s">
        <v>85</v>
      </c>
      <c r="D24" s="49" t="s">
        <v>61</v>
      </c>
      <c r="E24" s="43" t="s">
        <v>62</v>
      </c>
      <c r="F24" s="49" t="s">
        <v>75</v>
      </c>
      <c r="G24" s="43" t="s">
        <v>78</v>
      </c>
      <c r="H24" s="43" t="s">
        <v>60</v>
      </c>
      <c r="I24" s="22" t="s">
        <v>76</v>
      </c>
      <c r="J24" s="27">
        <v>100</v>
      </c>
      <c r="K24" s="23">
        <v>12.202400000000001</v>
      </c>
      <c r="L24" s="28" t="s">
        <v>23</v>
      </c>
      <c r="M24" s="28" t="s">
        <v>24</v>
      </c>
      <c r="N24" s="27" t="s">
        <v>20</v>
      </c>
      <c r="O24" s="24" t="s">
        <v>70</v>
      </c>
      <c r="P24" s="28" t="s">
        <v>57</v>
      </c>
      <c r="Q24" s="58" t="s">
        <v>50</v>
      </c>
      <c r="R24" s="59">
        <v>1</v>
      </c>
      <c r="S24" s="60">
        <v>241066223.59999999</v>
      </c>
      <c r="T24" s="60">
        <f t="shared" si="6"/>
        <v>241066223.59999999</v>
      </c>
      <c r="U24" s="60">
        <f t="shared" si="5"/>
        <v>269994170.43200004</v>
      </c>
      <c r="V24" s="50" t="s">
        <v>21</v>
      </c>
      <c r="W24" s="28" t="s">
        <v>21</v>
      </c>
    </row>
    <row r="25" spans="1:23" s="21" customFormat="1" ht="75" x14ac:dyDescent="0.25">
      <c r="B25" s="26" t="s">
        <v>50</v>
      </c>
      <c r="C25" s="40" t="s">
        <v>72</v>
      </c>
      <c r="D25" s="49" t="s">
        <v>61</v>
      </c>
      <c r="E25" s="43" t="s">
        <v>62</v>
      </c>
      <c r="F25" s="49" t="s">
        <v>75</v>
      </c>
      <c r="G25" s="43" t="s">
        <v>79</v>
      </c>
      <c r="H25" s="43" t="s">
        <v>60</v>
      </c>
      <c r="I25" s="22" t="s">
        <v>76</v>
      </c>
      <c r="J25" s="27">
        <v>100</v>
      </c>
      <c r="K25" s="23">
        <v>11.202400000000001</v>
      </c>
      <c r="L25" s="28" t="s">
        <v>23</v>
      </c>
      <c r="M25" s="28" t="s">
        <v>24</v>
      </c>
      <c r="N25" s="27" t="s">
        <v>20</v>
      </c>
      <c r="O25" s="24" t="s">
        <v>70</v>
      </c>
      <c r="P25" s="28" t="s">
        <v>57</v>
      </c>
      <c r="Q25" s="58" t="s">
        <v>50</v>
      </c>
      <c r="R25" s="59">
        <v>1</v>
      </c>
      <c r="S25" s="60">
        <v>43672357.700000003</v>
      </c>
      <c r="T25" s="60">
        <f t="shared" si="6"/>
        <v>43672357.700000003</v>
      </c>
      <c r="U25" s="60">
        <f t="shared" si="5"/>
        <v>48913040.624000005</v>
      </c>
      <c r="V25" s="50" t="s">
        <v>21</v>
      </c>
      <c r="W25" s="28" t="s">
        <v>21</v>
      </c>
    </row>
    <row r="26" spans="1:23" x14ac:dyDescent="0.25">
      <c r="B26" s="20"/>
      <c r="C26" s="19" t="s">
        <v>42</v>
      </c>
      <c r="D26" s="17"/>
      <c r="E26" s="17"/>
      <c r="F26" s="17"/>
      <c r="G26" s="17"/>
      <c r="H26" s="5"/>
      <c r="I26" s="5"/>
      <c r="J26" s="5"/>
      <c r="K26" s="5"/>
      <c r="L26" s="5"/>
      <c r="M26" s="5"/>
      <c r="N26" s="5"/>
      <c r="O26" s="5"/>
      <c r="P26" s="5"/>
      <c r="Q26" s="17"/>
      <c r="R26" s="17"/>
      <c r="S26" s="17"/>
      <c r="T26" s="18">
        <f>SUM(T16:T25)</f>
        <v>3507396114.6499996</v>
      </c>
      <c r="U26" s="18">
        <f>SUM(U16:U25)</f>
        <v>3928283648.4080005</v>
      </c>
      <c r="V26" s="17"/>
      <c r="W26" s="17"/>
    </row>
    <row r="27" spans="1:23" x14ac:dyDescent="0.25">
      <c r="B27" s="20"/>
      <c r="C27" s="19" t="s">
        <v>43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6">
        <f>T26+T14</f>
        <v>9469700080.0137482</v>
      </c>
      <c r="U27" s="6">
        <f>U26+U14</f>
        <v>10606064089.6154</v>
      </c>
      <c r="V27" s="5"/>
      <c r="W27" s="5"/>
    </row>
    <row r="29" spans="1:23" hidden="1" x14ac:dyDescent="0.25"/>
    <row r="30" spans="1:23" customFormat="1" ht="18.75" x14ac:dyDescent="0.25">
      <c r="E30" s="44" t="s">
        <v>45</v>
      </c>
      <c r="F30" s="44"/>
      <c r="G30" s="44"/>
      <c r="H30" s="44"/>
      <c r="I30" s="45" t="s">
        <v>46</v>
      </c>
    </row>
    <row r="31" spans="1:23" customFormat="1" ht="18.75" x14ac:dyDescent="0.25">
      <c r="E31" s="44"/>
      <c r="F31" s="44"/>
      <c r="G31" s="44"/>
      <c r="H31" s="44"/>
      <c r="I31" s="45"/>
      <c r="J31" s="10"/>
    </row>
    <row r="32" spans="1:23" customFormat="1" ht="18.75" x14ac:dyDescent="0.25">
      <c r="E32" s="44" t="s">
        <v>47</v>
      </c>
      <c r="F32" s="44"/>
      <c r="G32" s="44"/>
      <c r="H32" s="44"/>
      <c r="I32" s="45" t="s">
        <v>48</v>
      </c>
      <c r="J32" s="10"/>
    </row>
    <row r="33" spans="2:12" customFormat="1" ht="18.75" x14ac:dyDescent="0.25">
      <c r="E33" s="44"/>
      <c r="F33" s="44"/>
      <c r="G33" s="44"/>
      <c r="H33" s="44"/>
      <c r="I33" s="45"/>
      <c r="J33" s="10"/>
    </row>
    <row r="34" spans="2:12" customFormat="1" ht="15.75" hidden="1" x14ac:dyDescent="0.25">
      <c r="D34" s="8"/>
      <c r="E34" s="8"/>
      <c r="F34" s="8"/>
      <c r="G34" s="8"/>
      <c r="H34" s="8"/>
      <c r="I34" s="10"/>
      <c r="J34" s="10"/>
      <c r="K34" s="11"/>
      <c r="L34" s="9"/>
    </row>
    <row r="35" spans="2:12" customFormat="1" x14ac:dyDescent="0.25">
      <c r="B35" s="46"/>
      <c r="C35" s="46"/>
      <c r="D35" s="1"/>
      <c r="E35" s="13"/>
      <c r="F35" s="13"/>
      <c r="G35" s="13"/>
      <c r="H35" s="13"/>
      <c r="I35" s="13"/>
      <c r="J35" s="13"/>
      <c r="K35" s="14"/>
      <c r="L35" s="15"/>
    </row>
    <row r="36" spans="2:12" customFormat="1" x14ac:dyDescent="0.25">
      <c r="B36" s="46"/>
      <c r="C36" s="46"/>
      <c r="D36" s="1"/>
      <c r="E36" s="13"/>
      <c r="F36" s="13"/>
      <c r="G36" s="13"/>
      <c r="H36" s="13"/>
      <c r="I36" s="13"/>
      <c r="J36" s="13"/>
      <c r="K36" s="14"/>
      <c r="L36" s="15"/>
    </row>
    <row r="37" spans="2:12" customFormat="1" x14ac:dyDescent="0.25">
      <c r="B37" s="46"/>
      <c r="C37" s="46"/>
      <c r="D37" s="1"/>
      <c r="E37" s="13"/>
      <c r="F37" s="13"/>
      <c r="G37" s="13"/>
      <c r="H37" s="13"/>
      <c r="I37" s="13"/>
      <c r="J37" s="13"/>
      <c r="K37" s="14"/>
      <c r="L37" s="15"/>
    </row>
    <row r="38" spans="2:12" customFormat="1" x14ac:dyDescent="0.25">
      <c r="B38" s="46"/>
      <c r="C38" s="46"/>
      <c r="D38" s="1"/>
      <c r="E38" s="13"/>
      <c r="F38" s="13"/>
      <c r="G38" s="13"/>
      <c r="H38" s="13"/>
      <c r="I38" s="13"/>
      <c r="J38" s="13"/>
      <c r="K38" s="14"/>
      <c r="L38" s="15"/>
    </row>
    <row r="39" spans="2:12" customFormat="1" x14ac:dyDescent="0.25">
      <c r="B39" s="46"/>
      <c r="C39" s="46"/>
      <c r="D39" s="1"/>
      <c r="E39" s="16"/>
      <c r="F39" s="13"/>
      <c r="G39" s="13"/>
      <c r="H39" s="13"/>
      <c r="I39" s="13"/>
      <c r="J39" s="13"/>
      <c r="K39" s="14"/>
      <c r="L39" s="15"/>
    </row>
    <row r="40" spans="2:12" customFormat="1" x14ac:dyDescent="0.25">
      <c r="B40" s="46"/>
      <c r="C40" s="46"/>
      <c r="D40" s="1"/>
      <c r="E40" s="13"/>
      <c r="F40" s="13"/>
      <c r="G40" s="13"/>
      <c r="H40" s="13"/>
      <c r="I40" s="13"/>
      <c r="J40" s="13"/>
      <c r="K40" s="14"/>
      <c r="L40" s="15"/>
    </row>
    <row r="41" spans="2:12" customFormat="1" x14ac:dyDescent="0.25">
      <c r="B41" s="46"/>
      <c r="C41" s="46"/>
      <c r="D41" s="1"/>
      <c r="E41" s="13"/>
      <c r="F41" s="13"/>
      <c r="G41" s="13"/>
      <c r="H41" s="13"/>
      <c r="I41" s="13"/>
      <c r="J41" s="13"/>
      <c r="K41" s="14"/>
      <c r="L41" s="15"/>
    </row>
    <row r="42" spans="2:12" customFormat="1" x14ac:dyDescent="0.25">
      <c r="B42" s="46"/>
      <c r="C42" s="46"/>
      <c r="D42" s="1"/>
      <c r="E42" s="13"/>
      <c r="F42" s="13"/>
      <c r="G42" s="13"/>
      <c r="H42" s="13"/>
      <c r="I42" s="13"/>
      <c r="J42" s="13"/>
      <c r="K42" s="14"/>
      <c r="L42" s="15"/>
    </row>
    <row r="43" spans="2:12" customFormat="1" x14ac:dyDescent="0.25">
      <c r="B43" s="46"/>
      <c r="C43" s="46"/>
      <c r="D43" s="1"/>
      <c r="E43" s="13"/>
      <c r="F43" s="13"/>
      <c r="G43" s="13"/>
      <c r="H43" s="13"/>
      <c r="I43" s="13"/>
      <c r="J43" s="13"/>
      <c r="K43" s="14"/>
      <c r="L43" s="15"/>
    </row>
    <row r="44" spans="2:12" customFormat="1" x14ac:dyDescent="0.25">
      <c r="D44" s="12"/>
      <c r="E44" s="13"/>
      <c r="F44" s="13"/>
      <c r="G44" s="13"/>
      <c r="H44" s="13"/>
      <c r="I44" s="13"/>
      <c r="J44" s="13"/>
      <c r="K44" s="14"/>
      <c r="L44" s="15"/>
    </row>
  </sheetData>
  <autoFilter ref="A10:Y27"/>
  <dataValidations count="1">
    <dataValidation type="whole" allowBlank="1" showInputMessage="1" showErrorMessage="1" sqref="J16:J25">
      <formula1>0</formula1>
      <formula2>100</formula2>
    </dataValidation>
  </dataValidations>
  <printOptions horizontalCentered="1"/>
  <pageMargins left="0" right="0" top="0.23622047244094491" bottom="0.19685039370078741" header="0.31496062992125984" footer="0.31496062992125984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Plan Report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Турчева Ю.В.</cp:lastModifiedBy>
  <cp:lastPrinted>2024-12-11T03:19:01Z</cp:lastPrinted>
  <dcterms:created xsi:type="dcterms:W3CDTF">2021-10-12T10:44:16Z</dcterms:created>
  <dcterms:modified xsi:type="dcterms:W3CDTF">2024-12-12T06:41:19Z</dcterms:modified>
</cp:coreProperties>
</file>