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25" windowWidth="28980" windowHeight="687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Report'!$A$10:$Y$71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60" i="1" l="1"/>
  <c r="U60" i="1" l="1"/>
  <c r="T59" i="1"/>
  <c r="U59" i="1" s="1"/>
  <c r="T58" i="1" l="1"/>
  <c r="U58" i="1" s="1"/>
  <c r="T57" i="1" l="1"/>
  <c r="U57" i="1"/>
  <c r="T56" i="1" l="1"/>
  <c r="U56" i="1" s="1"/>
  <c r="T55" i="1" l="1"/>
  <c r="U55" i="1" s="1"/>
  <c r="T49" i="1" l="1"/>
  <c r="U49" i="1"/>
  <c r="T50" i="1"/>
  <c r="U50" i="1" s="1"/>
  <c r="T51" i="1"/>
  <c r="U51" i="1"/>
  <c r="T52" i="1"/>
  <c r="U52" i="1" s="1"/>
  <c r="T53" i="1"/>
  <c r="U53" i="1" s="1"/>
  <c r="T54" i="1"/>
  <c r="U54" i="1" s="1"/>
  <c r="T48" i="1" l="1"/>
  <c r="U48" i="1" s="1"/>
  <c r="T47" i="1" l="1"/>
  <c r="U47" i="1" s="1"/>
  <c r="T45" i="1" l="1"/>
  <c r="U45" i="1" s="1"/>
  <c r="T46" i="1"/>
  <c r="U46" i="1" s="1"/>
  <c r="T44" i="1" l="1"/>
  <c r="U44" i="1" s="1"/>
  <c r="T43" i="1" l="1"/>
  <c r="U43" i="1" l="1"/>
  <c r="T42" i="1"/>
  <c r="U42" i="1" s="1"/>
  <c r="T33" i="1" l="1"/>
  <c r="U33" i="1" s="1"/>
  <c r="T34" i="1"/>
  <c r="U34" i="1" s="1"/>
  <c r="T35" i="1"/>
  <c r="U35" i="1" s="1"/>
  <c r="T36" i="1"/>
  <c r="U36" i="1" s="1"/>
  <c r="T37" i="1"/>
  <c r="U37" i="1"/>
  <c r="T38" i="1"/>
  <c r="U38" i="1" s="1"/>
  <c r="T39" i="1"/>
  <c r="U39" i="1" s="1"/>
  <c r="T40" i="1"/>
  <c r="U40" i="1" s="1"/>
  <c r="T41" i="1"/>
  <c r="U41" i="1" s="1"/>
  <c r="T25" i="1" l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24" i="1" l="1"/>
  <c r="U24" i="1" s="1"/>
  <c r="T23" i="1" l="1"/>
  <c r="U23" i="1" s="1"/>
  <c r="T22" i="1"/>
  <c r="U22" i="1" s="1"/>
  <c r="T21" i="1" l="1"/>
  <c r="U21" i="1" s="1"/>
  <c r="T14" i="1" l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13" i="1" l="1"/>
  <c r="U13" i="1" s="1"/>
  <c r="T69" i="1" l="1"/>
  <c r="U69" i="1" s="1"/>
  <c r="T68" i="1"/>
  <c r="U68" i="1" s="1"/>
  <c r="T67" i="1" l="1"/>
  <c r="U67" i="1" s="1"/>
  <c r="T66" i="1" l="1"/>
  <c r="T65" i="1"/>
  <c r="U65" i="1" s="1"/>
  <c r="U66" i="1" l="1"/>
  <c r="T62" i="1"/>
  <c r="T63" i="1"/>
  <c r="U63" i="1" s="1"/>
  <c r="T64" i="1"/>
  <c r="T70" i="1" l="1"/>
  <c r="U64" i="1"/>
  <c r="U62" i="1"/>
  <c r="T12" i="1"/>
  <c r="T71" i="1" l="1"/>
  <c r="U70" i="1"/>
  <c r="U12" i="1"/>
  <c r="U71" i="1" l="1"/>
</calcChain>
</file>

<file path=xl/sharedStrings.xml><?xml version="1.0" encoding="utf-8"?>
<sst xmlns="http://schemas.openxmlformats.org/spreadsheetml/2006/main" count="930" uniqueCount="332">
  <si>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</si>
  <si>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</si>
  <si>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</si>
  <si>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</si>
  <si>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</si>
  <si>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</si>
  <si>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</si>
  <si>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</si>
  <si>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</si>
  <si>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</si>
  <si>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</si>
  <si>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</si>
  <si>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</si>
  <si>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</si>
  <si>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</si>
  <si>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</si>
  <si>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</si>
  <si>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</si>
  <si>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</si>
  <si>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</si>
  <si>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</si>
  <si>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</si>
  <si>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</si>
  <si>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</si>
  <si>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</si>
  <si>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</si>
  <si>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</si>
  <si>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</si>
  <si>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</si>
  <si>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</si>
  <si>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</si>
  <si>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</si>
  <si>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</si>
  <si>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</si>
  <si>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</si>
  <si>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</si>
  <si>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</si>
  <si>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</si>
  <si>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</si>
  <si>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</si>
  <si>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</si>
  <si>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</si>
  <si>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</si>
  <si>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</si>
  <si>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</si>
  <si>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</si>
  <si>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</si>
  <si>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</si>
  <si>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</si>
  <si>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</si>
  <si>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>1 Т</t>
  </si>
  <si>
    <t>с 01.2024 по 12.2024 (включительно)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</si>
  <si>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</si>
  <si>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</si>
  <si>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</si>
  <si>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5 У</t>
  </si>
  <si>
    <t>6 У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</si>
  <si>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</si>
  <si>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</si>
  <si>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</si>
  <si>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</si>
  <si>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710000000, г.Астана, Проспект Абая, дом 59, кв. 47, 48, 49</t>
  </si>
  <si>
    <t>Окончательный платеж - 0% , Промежуточный платеж - 100% , Предоплата - 0%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</si>
  <si>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</si>
  <si>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</si>
  <si>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</si>
  <si>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</si>
  <si>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</si>
  <si>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00290022641</t>
  </si>
  <si>
    <t>2 Т</t>
  </si>
  <si>
    <t>271224.300.000001</t>
  </si>
  <si>
    <t>Реле</t>
  </si>
  <si>
    <t>промежуточное</t>
  </si>
  <si>
    <t>РЕЛЕ SIR6W 220-240VAC/DC-R</t>
  </si>
  <si>
    <t>73-1-9</t>
  </si>
  <si>
    <t>Окончательный платеж -100%, Промежуточный платеж - 0% , Предоплата - 0%</t>
  </si>
  <si>
    <t>По декабрь 2024, согласно письменным заявкам заказчика, в течение 30 календарных дней</t>
  </si>
  <si>
    <t>2-1 У</t>
  </si>
  <si>
    <t>3-1 У</t>
  </si>
  <si>
    <t xml:space="preserve"> 4-1 У</t>
  </si>
  <si>
    <t xml:space="preserve">Годовой план закупок товаров, работ и услуг с применением Особого порядка ТОО "Богатырь Комир" на 2024 год </t>
  </si>
  <si>
    <t>8-1 У</t>
  </si>
  <si>
    <t>9-1 У</t>
  </si>
  <si>
    <t>00110012672</t>
  </si>
  <si>
    <t>00110032085</t>
  </si>
  <si>
    <t>00110032666</t>
  </si>
  <si>
    <t>00110040722</t>
  </si>
  <si>
    <t>00110042596</t>
  </si>
  <si>
    <t>00110042836</t>
  </si>
  <si>
    <t>00110050206</t>
  </si>
  <si>
    <t>3 Т</t>
  </si>
  <si>
    <t>4 Т</t>
  </si>
  <si>
    <t>5 Т</t>
  </si>
  <si>
    <t>6 Т</t>
  </si>
  <si>
    <t>7 Т</t>
  </si>
  <si>
    <t>8 Т</t>
  </si>
  <si>
    <t>9 Т</t>
  </si>
  <si>
    <t>271240.900.000128</t>
  </si>
  <si>
    <t>Приставка пневматическая</t>
  </si>
  <si>
    <t>для создания выдержки времени при выключении контактора</t>
  </si>
  <si>
    <t xml:space="preserve">ПРИСТАВКА ВЫДЕРЖКИ ВРЕМЕНИ </t>
  </si>
  <si>
    <t>271221.300.000002</t>
  </si>
  <si>
    <t>Предохранитель</t>
  </si>
  <si>
    <t>плавкий, номинальный ток 1 А</t>
  </si>
  <si>
    <t>ПРЕДОХРАНИТЕЛЬ  1А 250В</t>
  </si>
  <si>
    <t>271221.300.000000</t>
  </si>
  <si>
    <t>плавкий, номинальный ток 0,5 А</t>
  </si>
  <si>
    <t>ВСТАВКА ПЛАВКАЯ  0.315А 250В</t>
  </si>
  <si>
    <t>279033.300.000005</t>
  </si>
  <si>
    <t>Кнопка</t>
  </si>
  <si>
    <t>для электросигнализации</t>
  </si>
  <si>
    <t>КНОПКА КЕ 011У3 ИСП2 ТОЛКАТЕЛЬ ЧЕРНЫЙ</t>
  </si>
  <si>
    <t>271231.900.000016</t>
  </si>
  <si>
    <t>Ящик</t>
  </si>
  <si>
    <t>силовой, серия ЯРВ</t>
  </si>
  <si>
    <t>ЯЩИК КАБЕЛЬНЫЙ ЯКГМ 20*2</t>
  </si>
  <si>
    <t>271223.700.000010</t>
  </si>
  <si>
    <t>тактовая</t>
  </si>
  <si>
    <t>КНОПКА ТАКТОВАЯ 6*6 УГЛОВАЯ</t>
  </si>
  <si>
    <t>271223.700.000070</t>
  </si>
  <si>
    <t>Переключатель</t>
  </si>
  <si>
    <t>управления, серия ПЕ-031</t>
  </si>
  <si>
    <t>ПЕРЕКЛЮЧАТЕЛЬ ПЕ-032 УХЛ-3 ТИП 1С</t>
  </si>
  <si>
    <t>По декабрь 2024, согласно письменным заявкам заказчика, в течение 15 рабочих дней</t>
  </si>
  <si>
    <t>Окончательный платеж -0%, Промежуточный платеж - 0% , Предоплата - 100%</t>
  </si>
  <si>
    <t>00290031915</t>
  </si>
  <si>
    <t>10 Т</t>
  </si>
  <si>
    <t>266012.900.000044</t>
  </si>
  <si>
    <t>Динамометр</t>
  </si>
  <si>
    <t>для поверки испытательных рабочих средств измерений, переносной</t>
  </si>
  <si>
    <t>ДИНАМОМЕТР 0,25 ... 5 кН</t>
  </si>
  <si>
    <t>По декабрь 2024, согласно письменным заявкам заказчика, в течение 60 рабочих дней</t>
  </si>
  <si>
    <t>00310032685</t>
  </si>
  <si>
    <t>172213.000.000002</t>
  </si>
  <si>
    <t>Форма</t>
  </si>
  <si>
    <t>бумажная, кулинарная</t>
  </si>
  <si>
    <t>00310032684</t>
  </si>
  <si>
    <t>11 Т</t>
  </si>
  <si>
    <t>12 Т</t>
  </si>
  <si>
    <t>ФОРМА БУМАЖНАЯ ДЛЯ ВЫПЕЧКИ 70*85</t>
  </si>
  <si>
    <t>ФОРМА БУМАЖНАЯ ДЛЯ ВЫПЕЧКИ 70*60</t>
  </si>
  <si>
    <t>289421.300.000000</t>
  </si>
  <si>
    <t>Доска</t>
  </si>
  <si>
    <t>гладильная</t>
  </si>
  <si>
    <t>ДОСКА ГЛАДИЛЬНАЯ</t>
  </si>
  <si>
    <t>13 Т</t>
  </si>
  <si>
    <t>00310050879</t>
  </si>
  <si>
    <t>00770002072</t>
  </si>
  <si>
    <t>263030.900.000024</t>
  </si>
  <si>
    <t>для программного коммутатора</t>
  </si>
  <si>
    <t>ПРЕДОХРАНИТЕЛЬ  19ММ 5А 32В</t>
  </si>
  <si>
    <t>00770002073</t>
  </si>
  <si>
    <t>ПРЕДОХРАНИТЕЛЬ  19ММ 15А 32В</t>
  </si>
  <si>
    <t>00770002074</t>
  </si>
  <si>
    <t>ПРЕДОХРАНИТЕЛЬ  19ММ 10А 32В</t>
  </si>
  <si>
    <t>00770011533</t>
  </si>
  <si>
    <t>271210.900.000056</t>
  </si>
  <si>
    <t>Предохранитель электрический</t>
  </si>
  <si>
    <t>тип F2A, напряжение 250 В, размер 6*32 </t>
  </si>
  <si>
    <t>ПРЕДОХРАНИТЕЛЬ FS-63-G-F-10.0/250</t>
  </si>
  <si>
    <t>00770011534</t>
  </si>
  <si>
    <t>271210.900.000049</t>
  </si>
  <si>
    <t>тип F2A, напряжение 250 В, размер 5*20 </t>
  </si>
  <si>
    <t>ПРЕДОХРАНИТЕЛЬ FS-52-G-F-10.0/250</t>
  </si>
  <si>
    <t>00770011535</t>
  </si>
  <si>
    <t>ПРЕДОХРАНИТЕЛЬ FS-52-G-F-3.15/250</t>
  </si>
  <si>
    <t>00770011537</t>
  </si>
  <si>
    <t>ПРЕДОХРАНИТЕЛЬ FS-52-G-F-1.0/250</t>
  </si>
  <si>
    <t>00770011538</t>
  </si>
  <si>
    <t>ПРЕДОХРАНИТЕЛЬ FS-52-G-F-2.0/250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</si>
  <si>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</si>
  <si>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</si>
  <si>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</si>
  <si>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</si>
  <si>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</si>
  <si>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</si>
  <si>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</si>
  <si>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</si>
  <si>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Окончательный платеж - 100%, Промежуточный платеж - 0% , Предоплата - 0%</t>
  </si>
  <si>
    <t xml:space="preserve">С даты подписания Договора по декабрь 2024, согласно письменным заявкам заказчика, в течение 30 календарных дней  </t>
  </si>
  <si>
    <t>С даты подписания Договора по декабрь 2024, согласно письменным заявкам заказчика, в течение 30 рабочих дней</t>
  </si>
  <si>
    <t>00770010103</t>
  </si>
  <si>
    <t>00770010105</t>
  </si>
  <si>
    <t>00770010801</t>
  </si>
  <si>
    <t>00770010802</t>
  </si>
  <si>
    <t>00770010818</t>
  </si>
  <si>
    <t>00770011105</t>
  </si>
  <si>
    <t>00770011629</t>
  </si>
  <si>
    <t>00770012554</t>
  </si>
  <si>
    <t>00770012581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</si>
  <si>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</si>
  <si>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</si>
  <si>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</si>
  <si>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</si>
  <si>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</si>
  <si>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</si>
  <si>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</si>
  <si>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</si>
  <si>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</si>
  <si>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</si>
  <si>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</si>
  <si>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</si>
  <si>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</si>
  <si>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</si>
  <si>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ЭЛЕКТРИЧЕСКИЙ ПАЯЛЬНИК 100ВТ</t>
  </si>
  <si>
    <t>ЭЛЕКТРИЧЕСКИЙ ПАЯЛЬНИК 80ВТ</t>
  </si>
  <si>
    <t>ЭЛЕКТРИЧЕСКИЙ ПАЯЛЬНИК ЭСПН 25ВТ 220В</t>
  </si>
  <si>
    <t>ЭЛЕКТРИЧЕСКИЙ ПАЯЛЬНИК 220В 40ВТ</t>
  </si>
  <si>
    <t>ЭЛЕКТРИЧЕСКИЙ ПАЯЛЬНИК 200ВТ 220В</t>
  </si>
  <si>
    <t>"ПАЯЛЬНИК ЭЛЕТРИЧЕСКИЙ 500ВТ 220В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</si>
  <si>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</si>
  <si>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</si>
  <si>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</si>
  <si>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</si>
  <si>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 xml:space="preserve">С даты подписания Договора по декабрь 2024, согласно письменным заявкам заказчика, в течение 60 календарных дней  </t>
  </si>
  <si>
    <t>Прогноз внутристрановой ценности, %</t>
  </si>
  <si>
    <t>31 Т</t>
  </si>
  <si>
    <t>00980070954</t>
  </si>
  <si>
    <t>257330.650.000027</t>
  </si>
  <si>
    <t>Инструмент специализированный</t>
  </si>
  <si>
    <t xml:space="preserve">ИНСТРУМЕНТ ИН-20 </t>
  </si>
  <si>
    <t xml:space="preserve">С даты подписания Договора по декабрь 2024, согласно письменным заявкам заказчика, в течение 10 рабочих дней  </t>
  </si>
  <si>
    <t>для монтажа многопарных модулей</t>
  </si>
  <si>
    <t>32 Т</t>
  </si>
  <si>
    <t>00980071603</t>
  </si>
  <si>
    <t>282970.300.000018</t>
  </si>
  <si>
    <t>для низкотемпературной пайки, электрический</t>
  </si>
  <si>
    <t>ПАЯЛЬНИК С ПИСТОЛЕТНОЙ ПЛАСТМАССОВОЙ РУКОЯТКОЙ</t>
  </si>
  <si>
    <t>С даты подписания Договора в течение 10 календарных дней</t>
  </si>
  <si>
    <t>33 Т</t>
  </si>
  <si>
    <t>00980091581</t>
  </si>
  <si>
    <t>262040.000.000286</t>
  </si>
  <si>
    <t>Кабель специализированный</t>
  </si>
  <si>
    <t>тип USB (A-B)</t>
  </si>
  <si>
    <t>КАБЕЛЬ ИНТЕРФЕЙС SHIP USB-MICRO USB</t>
  </si>
  <si>
    <t>34 Т</t>
  </si>
  <si>
    <t>35 Т</t>
  </si>
  <si>
    <t>00020081147</t>
  </si>
  <si>
    <t>00020081350</t>
  </si>
  <si>
    <t>259929.190.000023</t>
  </si>
  <si>
    <t>Металлочерепица</t>
  </si>
  <si>
    <t>с полимерным покрытием, из оцинкованной стали</t>
  </si>
  <si>
    <t>МЕТАЛЛОЧЕРЕПИЦА ПОЛИЭСТЕР RAL3011</t>
  </si>
  <si>
    <t>251123.600.000003</t>
  </si>
  <si>
    <t>Планка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</si>
  <si>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</si>
  <si>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</si>
  <si>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</si>
  <si>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00580040483</t>
  </si>
  <si>
    <t>36 Т</t>
  </si>
  <si>
    <t>282922.900.000007</t>
  </si>
  <si>
    <t>Аппарат</t>
  </si>
  <si>
    <t>моечный</t>
  </si>
  <si>
    <t>С даты подписания Договора в течение 5 календарных дней</t>
  </si>
  <si>
    <t xml:space="preserve">МИНИМОЙКА </t>
  </si>
  <si>
    <t>37 Т</t>
  </si>
  <si>
    <t>00770082007</t>
  </si>
  <si>
    <t>263040.800.000001</t>
  </si>
  <si>
    <t>Комплект частей</t>
  </si>
  <si>
    <t>для видеоаппаратуры</t>
  </si>
  <si>
    <t>С даты подписания Договора в течение 15 календарных дней</t>
  </si>
  <si>
    <t>Комплект</t>
  </si>
  <si>
    <t>Паяльник</t>
  </si>
  <si>
    <t>ТРАНСИВЕР ДО 600М</t>
  </si>
  <si>
    <t>00330022056</t>
  </si>
  <si>
    <t>00330022057</t>
  </si>
  <si>
    <t>00330022058</t>
  </si>
  <si>
    <t>00330022059</t>
  </si>
  <si>
    <t>00330022060</t>
  </si>
  <si>
    <t>00330020329</t>
  </si>
  <si>
    <t>38 Т</t>
  </si>
  <si>
    <t>39 Т</t>
  </si>
  <si>
    <t>40 Т</t>
  </si>
  <si>
    <t>41 Т</t>
  </si>
  <si>
    <t>42 Т</t>
  </si>
  <si>
    <t>43 Т</t>
  </si>
  <si>
    <t>283093.990.000043</t>
  </si>
  <si>
    <t>Вилка</t>
  </si>
  <si>
    <t>для тракторной техники</t>
  </si>
  <si>
    <t>283093.990.000071</t>
  </si>
  <si>
    <t>Шестерня коробки передач</t>
  </si>
  <si>
    <t>для трактора</t>
  </si>
  <si>
    <t>293230.900.000060</t>
  </si>
  <si>
    <t>Насос водяной (жидкостный)</t>
  </si>
  <si>
    <t>для грузового автомобиля</t>
  </si>
  <si>
    <t>КОРПУС ВИЛОК КПП 50-1702080-А В СБОРЕ</t>
  </si>
  <si>
    <t>ШЕСТЕРНЯ КПП 50-1701212-А</t>
  </si>
  <si>
    <t>ШЕСТЕРНЯ КПП 70-1701082</t>
  </si>
  <si>
    <t>ШЕСТЕРНЯ КПП 50-1701218</t>
  </si>
  <si>
    <t>ШЕСТЕРНЯ КПП 50-1701216</t>
  </si>
  <si>
    <t>НАСОС ВОДЯНОЙ 240-1307010-А-03</t>
  </si>
  <si>
    <t>Окончательный платеж - 100%, Промежуточный платеж - 0% , Предоплата - %</t>
  </si>
  <si>
    <t>Штука</t>
  </si>
  <si>
    <t>Метр квадратный</t>
  </si>
  <si>
    <t>44 Т</t>
  </si>
  <si>
    <t>201474.000.000000</t>
  </si>
  <si>
    <t>Спирт</t>
  </si>
  <si>
    <t>этиловый, технический, марка "Экстра"</t>
  </si>
  <si>
    <t>СПИРТ ЭТИЛОВЫЙ 70% 50МЛ</t>
  </si>
  <si>
    <t>С даты подписания Договора в течение 30 календарных дней</t>
  </si>
  <si>
    <t>00310042387</t>
  </si>
  <si>
    <t>45 Т</t>
  </si>
  <si>
    <t>00070051132</t>
  </si>
  <si>
    <t xml:space="preserve">259925.500.000032                 </t>
  </si>
  <si>
    <t> Заклепка слепая</t>
  </si>
  <si>
    <t>из алюминия/стали, диаметр 4,8 мм</t>
  </si>
  <si>
    <t>ЗАКЛЕПКА АЛЮМИНИЕВАЯ Д4.8ММ</t>
  </si>
  <si>
    <t>Услуги по общему энергоснабжению (электроснабжение, теплоэнергия, горячая вода без исключения)</t>
  </si>
  <si>
    <t>46 Т</t>
  </si>
  <si>
    <t>06110051430</t>
  </si>
  <si>
    <t>293230.990.000229</t>
  </si>
  <si>
    <t>Комплект ремонтный</t>
  </si>
  <si>
    <t>для грузового автомобиля, двигателя</t>
  </si>
  <si>
    <t>КОМПЛЕКТ ПРОКЛАДОК ДВИГАТЕЛЯ 24037П-04-014СРК /ПОЛНЫЙ/</t>
  </si>
  <si>
    <t>47 Т</t>
  </si>
  <si>
    <t>00120063568</t>
  </si>
  <si>
    <t>329959.900.000068</t>
  </si>
  <si>
    <t>Фильтр</t>
  </si>
  <si>
    <t>сетевой</t>
  </si>
  <si>
    <t>ФИЛЬТР СЕТЕВОЙ  3 M 6 РОЗЕТОК</t>
  </si>
  <si>
    <t>00100141972</t>
  </si>
  <si>
    <t>48 Т</t>
  </si>
  <si>
    <t>275129.000.000011</t>
  </si>
  <si>
    <t xml:space="preserve"> Термокабель</t>
  </si>
  <si>
    <t>саморегулирующийся, греющий, удельная мощность 56 Вт/м</t>
  </si>
  <si>
    <t>КАБЕЛЬ САМОРЕГУЛИРУЮЩИЙСЯ ГРЕЮЩИЙ</t>
  </si>
  <si>
    <t>С даты подписания Договора в течение 45 рабочих дней</t>
  </si>
  <si>
    <t>Окончательный платеж - 100%, Промежуточный платеж - 0% , Предоплата - 100%</t>
  </si>
  <si>
    <t>Банка</t>
  </si>
  <si>
    <t xml:space="preserve">Метр  </t>
  </si>
  <si>
    <t>7-2 У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</si>
  <si>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№334 от 12.03.2024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</si>
</sst>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2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4" fontId="13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/>
    </xf>
    <xf numFmtId="4" fontId="15" fillId="0" borderId="0" xfId="3" applyNumberFormat="1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/>
    </xf>
    <xf numFmtId="0" fontId="15" fillId="0" borderId="0" xfId="3" applyFont="1" applyFill="1" applyBorder="1" applyAlignment="1"/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4" fillId="2" borderId="1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abSelected="1" topLeftCell="B1" zoomScale="80" zoomScaleNormal="80" workbookViewId="0">
      <selection activeCell="M108" sqref="M108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45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331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80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48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215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21" customFormat="1" ht="60" customHeight="1" x14ac:dyDescent="0.25">
      <c r="A12" s="21" t="s">
        <v>46</v>
      </c>
      <c r="B12" s="26" t="s">
        <v>47</v>
      </c>
      <c r="C12" s="45" t="s">
        <v>50</v>
      </c>
      <c r="D12" s="31" t="s">
        <v>33</v>
      </c>
      <c r="E12" s="32" t="s">
        <v>34</v>
      </c>
      <c r="F12" s="32" t="s">
        <v>35</v>
      </c>
      <c r="G12" s="32" t="s">
        <v>36</v>
      </c>
      <c r="H12" s="48" t="s">
        <v>60</v>
      </c>
      <c r="I12" s="22" t="s">
        <v>44</v>
      </c>
      <c r="J12" s="22">
        <v>0</v>
      </c>
      <c r="K12" s="23">
        <v>11.202299999999999</v>
      </c>
      <c r="L12" s="53" t="s">
        <v>37</v>
      </c>
      <c r="M12" s="24" t="s">
        <v>38</v>
      </c>
      <c r="N12" s="46" t="s">
        <v>39</v>
      </c>
      <c r="O12" s="24" t="s">
        <v>51</v>
      </c>
      <c r="P12" s="24" t="s">
        <v>59</v>
      </c>
      <c r="Q12" s="24" t="s">
        <v>40</v>
      </c>
      <c r="R12" s="47">
        <v>367469775</v>
      </c>
      <c r="S12" s="33">
        <v>13.4178</v>
      </c>
      <c r="T12" s="33">
        <f t="shared" ref="T12" si="0">R12*S12</f>
        <v>4930635946.9949999</v>
      </c>
      <c r="U12" s="33">
        <f t="shared" ref="U12" si="1">T12*1.12</f>
        <v>5522312260.6344004</v>
      </c>
      <c r="V12" s="24" t="s">
        <v>21</v>
      </c>
      <c r="W12" s="25" t="s">
        <v>21</v>
      </c>
    </row>
    <row r="13" spans="1:25" s="21" customFormat="1" ht="75" x14ac:dyDescent="0.25">
      <c r="B13" s="52" t="s">
        <v>68</v>
      </c>
      <c r="C13" s="52" t="s">
        <v>69</v>
      </c>
      <c r="D13" s="52" t="s">
        <v>70</v>
      </c>
      <c r="E13" s="52" t="s">
        <v>71</v>
      </c>
      <c r="F13" s="52" t="s">
        <v>72</v>
      </c>
      <c r="G13" s="52" t="s">
        <v>73</v>
      </c>
      <c r="H13" s="54" t="s">
        <v>60</v>
      </c>
      <c r="I13" s="22" t="s">
        <v>74</v>
      </c>
      <c r="J13" s="22">
        <v>0</v>
      </c>
      <c r="K13" s="23">
        <v>12.202299999999999</v>
      </c>
      <c r="L13" s="53" t="s">
        <v>37</v>
      </c>
      <c r="M13" s="24" t="s">
        <v>38</v>
      </c>
      <c r="N13" s="46" t="s">
        <v>39</v>
      </c>
      <c r="O13" s="54" t="s">
        <v>76</v>
      </c>
      <c r="P13" s="24" t="s">
        <v>75</v>
      </c>
      <c r="Q13" s="67" t="s">
        <v>292</v>
      </c>
      <c r="R13" s="47">
        <v>48</v>
      </c>
      <c r="S13" s="47">
        <v>5680</v>
      </c>
      <c r="T13" s="33">
        <f t="shared" ref="T13" si="2">R13*S13</f>
        <v>272640</v>
      </c>
      <c r="U13" s="33">
        <f t="shared" ref="U13" si="3">T13*1.12</f>
        <v>305356.80000000005</v>
      </c>
      <c r="V13" s="24" t="s">
        <v>21</v>
      </c>
      <c r="W13" s="25" t="s">
        <v>21</v>
      </c>
    </row>
    <row r="14" spans="1:25" s="21" customFormat="1" ht="75" x14ac:dyDescent="0.25">
      <c r="B14" s="52" t="s">
        <v>83</v>
      </c>
      <c r="C14" s="52" t="s">
        <v>90</v>
      </c>
      <c r="D14" s="52" t="s">
        <v>97</v>
      </c>
      <c r="E14" s="52" t="s">
        <v>98</v>
      </c>
      <c r="F14" s="52" t="s">
        <v>99</v>
      </c>
      <c r="G14" s="52" t="s">
        <v>100</v>
      </c>
      <c r="H14" s="54" t="s">
        <v>60</v>
      </c>
      <c r="I14" s="22" t="s">
        <v>74</v>
      </c>
      <c r="J14" s="22">
        <v>0</v>
      </c>
      <c r="K14" s="23">
        <v>1.2023999999999999</v>
      </c>
      <c r="L14" s="53" t="s">
        <v>37</v>
      </c>
      <c r="M14" s="24" t="s">
        <v>38</v>
      </c>
      <c r="N14" s="46" t="s">
        <v>39</v>
      </c>
      <c r="O14" s="54" t="s">
        <v>123</v>
      </c>
      <c r="P14" s="24" t="s">
        <v>124</v>
      </c>
      <c r="Q14" s="67" t="s">
        <v>292</v>
      </c>
      <c r="R14" s="47">
        <v>6</v>
      </c>
      <c r="S14" s="47">
        <v>3500</v>
      </c>
      <c r="T14" s="33">
        <f t="shared" ref="T14:T20" si="4">R14*S14</f>
        <v>21000</v>
      </c>
      <c r="U14" s="33">
        <f t="shared" ref="U14:U20" si="5">T14*1.12</f>
        <v>23520.000000000004</v>
      </c>
      <c r="V14" s="24" t="s">
        <v>21</v>
      </c>
      <c r="W14" s="25" t="s">
        <v>21</v>
      </c>
    </row>
    <row r="15" spans="1:25" s="21" customFormat="1" ht="75" x14ac:dyDescent="0.25">
      <c r="B15" s="52" t="s">
        <v>84</v>
      </c>
      <c r="C15" s="52" t="s">
        <v>91</v>
      </c>
      <c r="D15" s="52" t="s">
        <v>101</v>
      </c>
      <c r="E15" s="52" t="s">
        <v>102</v>
      </c>
      <c r="F15" s="52" t="s">
        <v>103</v>
      </c>
      <c r="G15" s="52" t="s">
        <v>104</v>
      </c>
      <c r="H15" s="54" t="s">
        <v>60</v>
      </c>
      <c r="I15" s="22" t="s">
        <v>74</v>
      </c>
      <c r="J15" s="22">
        <v>0</v>
      </c>
      <c r="K15" s="23">
        <v>1.2023999999999999</v>
      </c>
      <c r="L15" s="53" t="s">
        <v>37</v>
      </c>
      <c r="M15" s="24" t="s">
        <v>38</v>
      </c>
      <c r="N15" s="46" t="s">
        <v>39</v>
      </c>
      <c r="O15" s="54" t="s">
        <v>123</v>
      </c>
      <c r="P15" s="24" t="s">
        <v>124</v>
      </c>
      <c r="Q15" s="67" t="s">
        <v>292</v>
      </c>
      <c r="R15" s="47">
        <v>50</v>
      </c>
      <c r="S15" s="47">
        <v>311.25</v>
      </c>
      <c r="T15" s="33">
        <f t="shared" si="4"/>
        <v>15562.5</v>
      </c>
      <c r="U15" s="33">
        <f t="shared" si="5"/>
        <v>17430</v>
      </c>
      <c r="V15" s="24" t="s">
        <v>21</v>
      </c>
      <c r="W15" s="25" t="s">
        <v>21</v>
      </c>
    </row>
    <row r="16" spans="1:25" s="21" customFormat="1" ht="75" x14ac:dyDescent="0.25">
      <c r="B16" s="52" t="s">
        <v>85</v>
      </c>
      <c r="C16" s="52" t="s">
        <v>92</v>
      </c>
      <c r="D16" s="52" t="s">
        <v>105</v>
      </c>
      <c r="E16" s="52" t="s">
        <v>102</v>
      </c>
      <c r="F16" s="52" t="s">
        <v>106</v>
      </c>
      <c r="G16" s="52" t="s">
        <v>107</v>
      </c>
      <c r="H16" s="54" t="s">
        <v>60</v>
      </c>
      <c r="I16" s="22" t="s">
        <v>74</v>
      </c>
      <c r="J16" s="22">
        <v>0</v>
      </c>
      <c r="K16" s="23">
        <v>1.2023999999999999</v>
      </c>
      <c r="L16" s="53" t="s">
        <v>37</v>
      </c>
      <c r="M16" s="24" t="s">
        <v>38</v>
      </c>
      <c r="N16" s="46" t="s">
        <v>39</v>
      </c>
      <c r="O16" s="54" t="s">
        <v>123</v>
      </c>
      <c r="P16" s="24" t="s">
        <v>124</v>
      </c>
      <c r="Q16" s="67" t="s">
        <v>292</v>
      </c>
      <c r="R16" s="47">
        <v>2</v>
      </c>
      <c r="S16" s="47">
        <v>1087.5</v>
      </c>
      <c r="T16" s="33">
        <f t="shared" si="4"/>
        <v>2175</v>
      </c>
      <c r="U16" s="33">
        <f t="shared" si="5"/>
        <v>2436.0000000000005</v>
      </c>
      <c r="V16" s="24" t="s">
        <v>21</v>
      </c>
      <c r="W16" s="25" t="s">
        <v>21</v>
      </c>
    </row>
    <row r="17" spans="2:23" s="21" customFormat="1" ht="75" x14ac:dyDescent="0.25">
      <c r="B17" s="52" t="s">
        <v>86</v>
      </c>
      <c r="C17" s="52" t="s">
        <v>93</v>
      </c>
      <c r="D17" s="52" t="s">
        <v>108</v>
      </c>
      <c r="E17" s="52" t="s">
        <v>109</v>
      </c>
      <c r="F17" s="52" t="s">
        <v>110</v>
      </c>
      <c r="G17" s="52" t="s">
        <v>111</v>
      </c>
      <c r="H17" s="54" t="s">
        <v>60</v>
      </c>
      <c r="I17" s="22" t="s">
        <v>74</v>
      </c>
      <c r="J17" s="22">
        <v>0</v>
      </c>
      <c r="K17" s="23">
        <v>1.2023999999999999</v>
      </c>
      <c r="L17" s="53" t="s">
        <v>37</v>
      </c>
      <c r="M17" s="24" t="s">
        <v>38</v>
      </c>
      <c r="N17" s="46" t="s">
        <v>39</v>
      </c>
      <c r="O17" s="54" t="s">
        <v>123</v>
      </c>
      <c r="P17" s="24" t="s">
        <v>124</v>
      </c>
      <c r="Q17" s="67" t="s">
        <v>292</v>
      </c>
      <c r="R17" s="47">
        <v>2</v>
      </c>
      <c r="S17" s="47">
        <v>622.5</v>
      </c>
      <c r="T17" s="33">
        <f t="shared" si="4"/>
        <v>1245</v>
      </c>
      <c r="U17" s="33">
        <f t="shared" si="5"/>
        <v>1394.4</v>
      </c>
      <c r="V17" s="24" t="s">
        <v>21</v>
      </c>
      <c r="W17" s="25" t="s">
        <v>21</v>
      </c>
    </row>
    <row r="18" spans="2:23" s="21" customFormat="1" ht="75" x14ac:dyDescent="0.25">
      <c r="B18" s="52" t="s">
        <v>87</v>
      </c>
      <c r="C18" s="52" t="s">
        <v>94</v>
      </c>
      <c r="D18" s="52" t="s">
        <v>112</v>
      </c>
      <c r="E18" s="52" t="s">
        <v>113</v>
      </c>
      <c r="F18" s="52" t="s">
        <v>114</v>
      </c>
      <c r="G18" s="52" t="s">
        <v>115</v>
      </c>
      <c r="H18" s="54" t="s">
        <v>60</v>
      </c>
      <c r="I18" s="22" t="s">
        <v>74</v>
      </c>
      <c r="J18" s="22">
        <v>0</v>
      </c>
      <c r="K18" s="23">
        <v>1.2023999999999999</v>
      </c>
      <c r="L18" s="53" t="s">
        <v>37</v>
      </c>
      <c r="M18" s="24" t="s">
        <v>38</v>
      </c>
      <c r="N18" s="46" t="s">
        <v>39</v>
      </c>
      <c r="O18" s="54" t="s">
        <v>123</v>
      </c>
      <c r="P18" s="24" t="s">
        <v>124</v>
      </c>
      <c r="Q18" s="67" t="s">
        <v>292</v>
      </c>
      <c r="R18" s="47">
        <v>4</v>
      </c>
      <c r="S18" s="47">
        <v>22499.999999999996</v>
      </c>
      <c r="T18" s="33">
        <f t="shared" si="4"/>
        <v>89999.999999999985</v>
      </c>
      <c r="U18" s="33">
        <f t="shared" si="5"/>
        <v>100800</v>
      </c>
      <c r="V18" s="24" t="s">
        <v>21</v>
      </c>
      <c r="W18" s="25" t="s">
        <v>21</v>
      </c>
    </row>
    <row r="19" spans="2:23" s="21" customFormat="1" ht="75" x14ac:dyDescent="0.25">
      <c r="B19" s="52" t="s">
        <v>88</v>
      </c>
      <c r="C19" s="52" t="s">
        <v>95</v>
      </c>
      <c r="D19" s="52" t="s">
        <v>116</v>
      </c>
      <c r="E19" s="52" t="s">
        <v>109</v>
      </c>
      <c r="F19" s="52" t="s">
        <v>117</v>
      </c>
      <c r="G19" s="52" t="s">
        <v>118</v>
      </c>
      <c r="H19" s="54" t="s">
        <v>60</v>
      </c>
      <c r="I19" s="22" t="s">
        <v>74</v>
      </c>
      <c r="J19" s="22">
        <v>0</v>
      </c>
      <c r="K19" s="23">
        <v>1.2023999999999999</v>
      </c>
      <c r="L19" s="53" t="s">
        <v>37</v>
      </c>
      <c r="M19" s="24" t="s">
        <v>38</v>
      </c>
      <c r="N19" s="46" t="s">
        <v>39</v>
      </c>
      <c r="O19" s="54" t="s">
        <v>123</v>
      </c>
      <c r="P19" s="24" t="s">
        <v>124</v>
      </c>
      <c r="Q19" s="67" t="s">
        <v>292</v>
      </c>
      <c r="R19" s="47">
        <v>100</v>
      </c>
      <c r="S19" s="47">
        <v>83.749999999999986</v>
      </c>
      <c r="T19" s="33">
        <f t="shared" si="4"/>
        <v>8374.9999999999982</v>
      </c>
      <c r="U19" s="33">
        <f t="shared" si="5"/>
        <v>9379.9999999999982</v>
      </c>
      <c r="V19" s="24" t="s">
        <v>21</v>
      </c>
      <c r="W19" s="25" t="s">
        <v>21</v>
      </c>
    </row>
    <row r="20" spans="2:23" s="21" customFormat="1" ht="75" x14ac:dyDescent="0.25">
      <c r="B20" s="52" t="s">
        <v>89</v>
      </c>
      <c r="C20" s="52" t="s">
        <v>96</v>
      </c>
      <c r="D20" s="52" t="s">
        <v>119</v>
      </c>
      <c r="E20" s="52" t="s">
        <v>120</v>
      </c>
      <c r="F20" s="52" t="s">
        <v>121</v>
      </c>
      <c r="G20" s="52" t="s">
        <v>122</v>
      </c>
      <c r="H20" s="54" t="s">
        <v>60</v>
      </c>
      <c r="I20" s="22" t="s">
        <v>74</v>
      </c>
      <c r="J20" s="22">
        <v>0</v>
      </c>
      <c r="K20" s="23">
        <v>1.2023999999999999</v>
      </c>
      <c r="L20" s="53" t="s">
        <v>37</v>
      </c>
      <c r="M20" s="24" t="s">
        <v>38</v>
      </c>
      <c r="N20" s="46" t="s">
        <v>39</v>
      </c>
      <c r="O20" s="54" t="s">
        <v>123</v>
      </c>
      <c r="P20" s="24" t="s">
        <v>124</v>
      </c>
      <c r="Q20" s="67" t="s">
        <v>292</v>
      </c>
      <c r="R20" s="47">
        <v>10</v>
      </c>
      <c r="S20" s="47">
        <v>1300</v>
      </c>
      <c r="T20" s="33">
        <f t="shared" si="4"/>
        <v>13000</v>
      </c>
      <c r="U20" s="33">
        <f t="shared" si="5"/>
        <v>14560.000000000002</v>
      </c>
      <c r="V20" s="24" t="s">
        <v>21</v>
      </c>
      <c r="W20" s="25" t="s">
        <v>21</v>
      </c>
    </row>
    <row r="21" spans="2:23" s="21" customFormat="1" ht="75" x14ac:dyDescent="0.25">
      <c r="B21" s="52" t="s">
        <v>125</v>
      </c>
      <c r="C21" s="52" t="s">
        <v>126</v>
      </c>
      <c r="D21" s="52" t="s">
        <v>127</v>
      </c>
      <c r="E21" s="52" t="s">
        <v>128</v>
      </c>
      <c r="F21" s="52" t="s">
        <v>129</v>
      </c>
      <c r="G21" s="52" t="s">
        <v>130</v>
      </c>
      <c r="H21" s="54" t="s">
        <v>60</v>
      </c>
      <c r="I21" s="22" t="s">
        <v>74</v>
      </c>
      <c r="J21" s="22">
        <v>0</v>
      </c>
      <c r="K21" s="23">
        <v>1.2023999999999999</v>
      </c>
      <c r="L21" s="53" t="s">
        <v>37</v>
      </c>
      <c r="M21" s="24" t="s">
        <v>38</v>
      </c>
      <c r="N21" s="46" t="s">
        <v>39</v>
      </c>
      <c r="O21" s="54" t="s">
        <v>131</v>
      </c>
      <c r="P21" s="24" t="s">
        <v>124</v>
      </c>
      <c r="Q21" s="67" t="s">
        <v>292</v>
      </c>
      <c r="R21" s="47">
        <v>1</v>
      </c>
      <c r="S21" s="47">
        <v>252337.8</v>
      </c>
      <c r="T21" s="33">
        <f t="shared" ref="T21:T24" si="6">R21*S21</f>
        <v>252337.8</v>
      </c>
      <c r="U21" s="33">
        <f t="shared" ref="U21:U24" si="7">T21*1.12</f>
        <v>282618.33600000001</v>
      </c>
      <c r="V21" s="24" t="s">
        <v>21</v>
      </c>
      <c r="W21" s="25" t="s">
        <v>21</v>
      </c>
    </row>
    <row r="22" spans="2:23" s="21" customFormat="1" ht="90" x14ac:dyDescent="0.25">
      <c r="B22" s="52" t="s">
        <v>132</v>
      </c>
      <c r="C22" s="52" t="s">
        <v>137</v>
      </c>
      <c r="D22" s="52" t="s">
        <v>133</v>
      </c>
      <c r="E22" s="52" t="s">
        <v>134</v>
      </c>
      <c r="F22" s="52" t="s">
        <v>135</v>
      </c>
      <c r="G22" s="54" t="s">
        <v>139</v>
      </c>
      <c r="H22" s="54" t="s">
        <v>60</v>
      </c>
      <c r="I22" s="22" t="s">
        <v>74</v>
      </c>
      <c r="J22" s="22">
        <v>0</v>
      </c>
      <c r="K22" s="23">
        <v>1.2023999999999999</v>
      </c>
      <c r="L22" s="54" t="s">
        <v>37</v>
      </c>
      <c r="M22" s="54" t="s">
        <v>38</v>
      </c>
      <c r="N22" s="52" t="s">
        <v>39</v>
      </c>
      <c r="O22" s="54" t="s">
        <v>180</v>
      </c>
      <c r="P22" s="54" t="s">
        <v>75</v>
      </c>
      <c r="Q22" s="67" t="s">
        <v>292</v>
      </c>
      <c r="R22" s="56">
        <v>4000</v>
      </c>
      <c r="S22" s="56">
        <v>19.64</v>
      </c>
      <c r="T22" s="57">
        <f t="shared" si="6"/>
        <v>78560</v>
      </c>
      <c r="U22" s="57">
        <f t="shared" si="7"/>
        <v>87987.200000000012</v>
      </c>
      <c r="V22" s="54" t="s">
        <v>21</v>
      </c>
      <c r="W22" s="54" t="s">
        <v>21</v>
      </c>
    </row>
    <row r="23" spans="2:23" s="21" customFormat="1" ht="90" x14ac:dyDescent="0.25">
      <c r="B23" s="52" t="s">
        <v>136</v>
      </c>
      <c r="C23" s="52" t="s">
        <v>138</v>
      </c>
      <c r="D23" s="52" t="s">
        <v>133</v>
      </c>
      <c r="E23" s="52" t="s">
        <v>134</v>
      </c>
      <c r="F23" s="52" t="s">
        <v>135</v>
      </c>
      <c r="G23" s="54" t="s">
        <v>140</v>
      </c>
      <c r="H23" s="54" t="s">
        <v>60</v>
      </c>
      <c r="I23" s="22" t="s">
        <v>74</v>
      </c>
      <c r="J23" s="22">
        <v>0</v>
      </c>
      <c r="K23" s="23">
        <v>1.2023999999999999</v>
      </c>
      <c r="L23" s="54" t="s">
        <v>37</v>
      </c>
      <c r="M23" s="54" t="s">
        <v>38</v>
      </c>
      <c r="N23" s="52" t="s">
        <v>39</v>
      </c>
      <c r="O23" s="54" t="s">
        <v>180</v>
      </c>
      <c r="P23" s="54" t="s">
        <v>75</v>
      </c>
      <c r="Q23" s="67" t="s">
        <v>292</v>
      </c>
      <c r="R23" s="56">
        <v>4000</v>
      </c>
      <c r="S23" s="56">
        <v>17.86</v>
      </c>
      <c r="T23" s="57">
        <f t="shared" si="6"/>
        <v>71440</v>
      </c>
      <c r="U23" s="57">
        <f t="shared" si="7"/>
        <v>80012.800000000003</v>
      </c>
      <c r="V23" s="54" t="s">
        <v>21</v>
      </c>
      <c r="W23" s="54" t="s">
        <v>21</v>
      </c>
    </row>
    <row r="24" spans="2:23" s="21" customFormat="1" ht="90" x14ac:dyDescent="0.25">
      <c r="B24" s="66" t="s">
        <v>146</v>
      </c>
      <c r="C24" s="52" t="s">
        <v>145</v>
      </c>
      <c r="D24" s="52" t="s">
        <v>141</v>
      </c>
      <c r="E24" s="52" t="s">
        <v>142</v>
      </c>
      <c r="F24" s="54" t="s">
        <v>143</v>
      </c>
      <c r="G24" s="52" t="s">
        <v>144</v>
      </c>
      <c r="H24" s="52" t="s">
        <v>60</v>
      </c>
      <c r="I24" s="22" t="s">
        <v>74</v>
      </c>
      <c r="J24" s="22">
        <v>0</v>
      </c>
      <c r="K24" s="23">
        <v>1.2023999999999999</v>
      </c>
      <c r="L24" s="54" t="s">
        <v>37</v>
      </c>
      <c r="M24" s="54" t="s">
        <v>38</v>
      </c>
      <c r="N24" s="52" t="s">
        <v>39</v>
      </c>
      <c r="O24" s="54" t="s">
        <v>179</v>
      </c>
      <c r="P24" s="54" t="s">
        <v>124</v>
      </c>
      <c r="Q24" s="67" t="s">
        <v>292</v>
      </c>
      <c r="R24" s="56">
        <v>1</v>
      </c>
      <c r="S24" s="56">
        <v>9821.43</v>
      </c>
      <c r="T24" s="57">
        <f t="shared" si="6"/>
        <v>9821.43</v>
      </c>
      <c r="U24" s="57">
        <f t="shared" si="7"/>
        <v>11000.001600000001</v>
      </c>
      <c r="V24" s="54" t="s">
        <v>21</v>
      </c>
      <c r="W24" s="54" t="s">
        <v>21</v>
      </c>
    </row>
    <row r="25" spans="2:23" s="21" customFormat="1" ht="90" x14ac:dyDescent="0.25">
      <c r="B25" s="66" t="s">
        <v>147</v>
      </c>
      <c r="C25" s="52" t="s">
        <v>170</v>
      </c>
      <c r="D25" s="52" t="s">
        <v>148</v>
      </c>
      <c r="E25" s="52" t="s">
        <v>102</v>
      </c>
      <c r="F25" s="54" t="s">
        <v>149</v>
      </c>
      <c r="G25" s="52" t="s">
        <v>150</v>
      </c>
      <c r="H25" s="52" t="s">
        <v>60</v>
      </c>
      <c r="I25" s="22" t="s">
        <v>74</v>
      </c>
      <c r="J25" s="22">
        <v>0</v>
      </c>
      <c r="K25" s="23">
        <v>1.2023999999999999</v>
      </c>
      <c r="L25" s="54" t="s">
        <v>37</v>
      </c>
      <c r="M25" s="54" t="s">
        <v>38</v>
      </c>
      <c r="N25" s="52" t="s">
        <v>39</v>
      </c>
      <c r="O25" s="54" t="s">
        <v>179</v>
      </c>
      <c r="P25" s="54" t="s">
        <v>178</v>
      </c>
      <c r="Q25" s="67" t="s">
        <v>292</v>
      </c>
      <c r="R25" s="56">
        <v>25</v>
      </c>
      <c r="S25" s="56">
        <v>270</v>
      </c>
      <c r="T25" s="57">
        <f t="shared" ref="T25:T32" si="8">R25*S25</f>
        <v>6750</v>
      </c>
      <c r="U25" s="57">
        <f t="shared" ref="U25:U32" si="9">T25*1.12</f>
        <v>7560.0000000000009</v>
      </c>
      <c r="V25" s="54" t="s">
        <v>21</v>
      </c>
      <c r="W25" s="54" t="s">
        <v>21</v>
      </c>
    </row>
    <row r="26" spans="2:23" s="21" customFormat="1" ht="90" x14ac:dyDescent="0.25">
      <c r="B26" s="66" t="s">
        <v>151</v>
      </c>
      <c r="C26" s="52" t="s">
        <v>171</v>
      </c>
      <c r="D26" s="52" t="s">
        <v>148</v>
      </c>
      <c r="E26" s="52" t="s">
        <v>102</v>
      </c>
      <c r="F26" s="54" t="s">
        <v>149</v>
      </c>
      <c r="G26" s="52" t="s">
        <v>152</v>
      </c>
      <c r="H26" s="52" t="s">
        <v>60</v>
      </c>
      <c r="I26" s="22" t="s">
        <v>74</v>
      </c>
      <c r="J26" s="22">
        <v>0</v>
      </c>
      <c r="K26" s="23">
        <v>1.2023999999999999</v>
      </c>
      <c r="L26" s="54" t="s">
        <v>37</v>
      </c>
      <c r="M26" s="54" t="s">
        <v>38</v>
      </c>
      <c r="N26" s="52" t="s">
        <v>39</v>
      </c>
      <c r="O26" s="54" t="s">
        <v>179</v>
      </c>
      <c r="P26" s="54" t="s">
        <v>178</v>
      </c>
      <c r="Q26" s="67" t="s">
        <v>292</v>
      </c>
      <c r="R26" s="56">
        <v>15</v>
      </c>
      <c r="S26" s="56">
        <v>440</v>
      </c>
      <c r="T26" s="57">
        <f t="shared" si="8"/>
        <v>6600</v>
      </c>
      <c r="U26" s="57">
        <f t="shared" si="9"/>
        <v>7392.0000000000009</v>
      </c>
      <c r="V26" s="54" t="s">
        <v>21</v>
      </c>
      <c r="W26" s="54" t="s">
        <v>21</v>
      </c>
    </row>
    <row r="27" spans="2:23" s="21" customFormat="1" ht="90" x14ac:dyDescent="0.25">
      <c r="B27" s="66" t="s">
        <v>153</v>
      </c>
      <c r="C27" s="52" t="s">
        <v>172</v>
      </c>
      <c r="D27" s="52" t="s">
        <v>148</v>
      </c>
      <c r="E27" s="52" t="s">
        <v>102</v>
      </c>
      <c r="F27" s="54" t="s">
        <v>149</v>
      </c>
      <c r="G27" s="52" t="s">
        <v>154</v>
      </c>
      <c r="H27" s="52" t="s">
        <v>60</v>
      </c>
      <c r="I27" s="22" t="s">
        <v>74</v>
      </c>
      <c r="J27" s="22">
        <v>0</v>
      </c>
      <c r="K27" s="23">
        <v>1.2023999999999999</v>
      </c>
      <c r="L27" s="54" t="s">
        <v>37</v>
      </c>
      <c r="M27" s="54" t="s">
        <v>38</v>
      </c>
      <c r="N27" s="52" t="s">
        <v>39</v>
      </c>
      <c r="O27" s="54" t="s">
        <v>179</v>
      </c>
      <c r="P27" s="54" t="s">
        <v>178</v>
      </c>
      <c r="Q27" s="67" t="s">
        <v>292</v>
      </c>
      <c r="R27" s="56">
        <v>15</v>
      </c>
      <c r="S27" s="56">
        <v>440</v>
      </c>
      <c r="T27" s="57">
        <f t="shared" si="8"/>
        <v>6600</v>
      </c>
      <c r="U27" s="57">
        <f t="shared" si="9"/>
        <v>7392.0000000000009</v>
      </c>
      <c r="V27" s="54" t="s">
        <v>21</v>
      </c>
      <c r="W27" s="54" t="s">
        <v>21</v>
      </c>
    </row>
    <row r="28" spans="2:23" s="21" customFormat="1" ht="90" x14ac:dyDescent="0.25">
      <c r="B28" s="66" t="s">
        <v>155</v>
      </c>
      <c r="C28" s="52" t="s">
        <v>173</v>
      </c>
      <c r="D28" s="52" t="s">
        <v>156</v>
      </c>
      <c r="E28" s="52" t="s">
        <v>157</v>
      </c>
      <c r="F28" s="54" t="s">
        <v>158</v>
      </c>
      <c r="G28" s="52" t="s">
        <v>159</v>
      </c>
      <c r="H28" s="52" t="s">
        <v>60</v>
      </c>
      <c r="I28" s="22" t="s">
        <v>74</v>
      </c>
      <c r="J28" s="22">
        <v>0</v>
      </c>
      <c r="K28" s="23">
        <v>1.2023999999999999</v>
      </c>
      <c r="L28" s="54" t="s">
        <v>37</v>
      </c>
      <c r="M28" s="54" t="s">
        <v>38</v>
      </c>
      <c r="N28" s="52" t="s">
        <v>39</v>
      </c>
      <c r="O28" s="54" t="s">
        <v>179</v>
      </c>
      <c r="P28" s="54" t="s">
        <v>178</v>
      </c>
      <c r="Q28" s="67" t="s">
        <v>292</v>
      </c>
      <c r="R28" s="56">
        <v>100</v>
      </c>
      <c r="S28" s="56">
        <v>867</v>
      </c>
      <c r="T28" s="57">
        <f t="shared" si="8"/>
        <v>86700</v>
      </c>
      <c r="U28" s="57">
        <f t="shared" si="9"/>
        <v>97104.000000000015</v>
      </c>
      <c r="V28" s="54" t="s">
        <v>21</v>
      </c>
      <c r="W28" s="54" t="s">
        <v>21</v>
      </c>
    </row>
    <row r="29" spans="2:23" s="21" customFormat="1" ht="90" x14ac:dyDescent="0.25">
      <c r="B29" s="66" t="s">
        <v>160</v>
      </c>
      <c r="C29" s="52" t="s">
        <v>174</v>
      </c>
      <c r="D29" s="52" t="s">
        <v>161</v>
      </c>
      <c r="E29" s="52" t="s">
        <v>157</v>
      </c>
      <c r="F29" s="54" t="s">
        <v>162</v>
      </c>
      <c r="G29" s="52" t="s">
        <v>163</v>
      </c>
      <c r="H29" s="52" t="s">
        <v>60</v>
      </c>
      <c r="I29" s="22" t="s">
        <v>74</v>
      </c>
      <c r="J29" s="22">
        <v>0</v>
      </c>
      <c r="K29" s="23">
        <v>1.2023999999999999</v>
      </c>
      <c r="L29" s="54" t="s">
        <v>37</v>
      </c>
      <c r="M29" s="54" t="s">
        <v>38</v>
      </c>
      <c r="N29" s="52" t="s">
        <v>39</v>
      </c>
      <c r="O29" s="54" t="s">
        <v>179</v>
      </c>
      <c r="P29" s="54" t="s">
        <v>178</v>
      </c>
      <c r="Q29" s="67" t="s">
        <v>292</v>
      </c>
      <c r="R29" s="56">
        <v>100</v>
      </c>
      <c r="S29" s="56">
        <v>160</v>
      </c>
      <c r="T29" s="57">
        <f t="shared" si="8"/>
        <v>16000</v>
      </c>
      <c r="U29" s="57">
        <f t="shared" si="9"/>
        <v>17920</v>
      </c>
      <c r="V29" s="54" t="s">
        <v>21</v>
      </c>
      <c r="W29" s="54" t="s">
        <v>21</v>
      </c>
    </row>
    <row r="30" spans="2:23" s="21" customFormat="1" ht="90" x14ac:dyDescent="0.25">
      <c r="B30" s="66" t="s">
        <v>164</v>
      </c>
      <c r="C30" s="52" t="s">
        <v>175</v>
      </c>
      <c r="D30" s="52" t="s">
        <v>161</v>
      </c>
      <c r="E30" s="52" t="s">
        <v>157</v>
      </c>
      <c r="F30" s="54" t="s">
        <v>162</v>
      </c>
      <c r="G30" s="52" t="s">
        <v>165</v>
      </c>
      <c r="H30" s="52" t="s">
        <v>60</v>
      </c>
      <c r="I30" s="22" t="s">
        <v>74</v>
      </c>
      <c r="J30" s="22">
        <v>0</v>
      </c>
      <c r="K30" s="23">
        <v>1.2023999999999999</v>
      </c>
      <c r="L30" s="54" t="s">
        <v>37</v>
      </c>
      <c r="M30" s="54" t="s">
        <v>38</v>
      </c>
      <c r="N30" s="52" t="s">
        <v>39</v>
      </c>
      <c r="O30" s="54" t="s">
        <v>179</v>
      </c>
      <c r="P30" s="54" t="s">
        <v>178</v>
      </c>
      <c r="Q30" s="67" t="s">
        <v>292</v>
      </c>
      <c r="R30" s="56">
        <v>100</v>
      </c>
      <c r="S30" s="56">
        <v>160</v>
      </c>
      <c r="T30" s="57">
        <f t="shared" si="8"/>
        <v>16000</v>
      </c>
      <c r="U30" s="57">
        <f t="shared" si="9"/>
        <v>17920</v>
      </c>
      <c r="V30" s="54" t="s">
        <v>21</v>
      </c>
      <c r="W30" s="54" t="s">
        <v>21</v>
      </c>
    </row>
    <row r="31" spans="2:23" s="21" customFormat="1" ht="90" x14ac:dyDescent="0.25">
      <c r="B31" s="66" t="s">
        <v>166</v>
      </c>
      <c r="C31" s="52" t="s">
        <v>176</v>
      </c>
      <c r="D31" s="52" t="s">
        <v>161</v>
      </c>
      <c r="E31" s="52" t="s">
        <v>157</v>
      </c>
      <c r="F31" s="54" t="s">
        <v>162</v>
      </c>
      <c r="G31" s="52" t="s">
        <v>167</v>
      </c>
      <c r="H31" s="52" t="s">
        <v>60</v>
      </c>
      <c r="I31" s="22" t="s">
        <v>74</v>
      </c>
      <c r="J31" s="22">
        <v>0</v>
      </c>
      <c r="K31" s="23">
        <v>1.2023999999999999</v>
      </c>
      <c r="L31" s="54" t="s">
        <v>37</v>
      </c>
      <c r="M31" s="54" t="s">
        <v>38</v>
      </c>
      <c r="N31" s="52" t="s">
        <v>39</v>
      </c>
      <c r="O31" s="54" t="s">
        <v>179</v>
      </c>
      <c r="P31" s="54" t="s">
        <v>178</v>
      </c>
      <c r="Q31" s="67" t="s">
        <v>292</v>
      </c>
      <c r="R31" s="56">
        <v>100</v>
      </c>
      <c r="S31" s="56">
        <v>196</v>
      </c>
      <c r="T31" s="57">
        <f t="shared" si="8"/>
        <v>19600</v>
      </c>
      <c r="U31" s="57">
        <f t="shared" si="9"/>
        <v>21952.000000000004</v>
      </c>
      <c r="V31" s="54" t="s">
        <v>21</v>
      </c>
      <c r="W31" s="54" t="s">
        <v>21</v>
      </c>
    </row>
    <row r="32" spans="2:23" s="21" customFormat="1" ht="90" x14ac:dyDescent="0.25">
      <c r="B32" s="66" t="s">
        <v>168</v>
      </c>
      <c r="C32" s="52" t="s">
        <v>177</v>
      </c>
      <c r="D32" s="52" t="s">
        <v>161</v>
      </c>
      <c r="E32" s="52" t="s">
        <v>157</v>
      </c>
      <c r="F32" s="54" t="s">
        <v>162</v>
      </c>
      <c r="G32" s="52" t="s">
        <v>169</v>
      </c>
      <c r="H32" s="52" t="s">
        <v>60</v>
      </c>
      <c r="I32" s="22" t="s">
        <v>74</v>
      </c>
      <c r="J32" s="22">
        <v>0</v>
      </c>
      <c r="K32" s="23">
        <v>1.2023999999999999</v>
      </c>
      <c r="L32" s="54" t="s">
        <v>37</v>
      </c>
      <c r="M32" s="54" t="s">
        <v>38</v>
      </c>
      <c r="N32" s="52" t="s">
        <v>39</v>
      </c>
      <c r="O32" s="54" t="s">
        <v>179</v>
      </c>
      <c r="P32" s="54" t="s">
        <v>178</v>
      </c>
      <c r="Q32" s="67" t="s">
        <v>292</v>
      </c>
      <c r="R32" s="56">
        <v>100</v>
      </c>
      <c r="S32" s="57">
        <v>440</v>
      </c>
      <c r="T32" s="57">
        <f t="shared" si="8"/>
        <v>44000</v>
      </c>
      <c r="U32" s="57">
        <f t="shared" si="9"/>
        <v>49280.000000000007</v>
      </c>
      <c r="V32" s="54" t="s">
        <v>21</v>
      </c>
      <c r="W32" s="54" t="s">
        <v>21</v>
      </c>
    </row>
    <row r="33" spans="2:23" s="21" customFormat="1" ht="90" x14ac:dyDescent="0.25">
      <c r="B33" s="66" t="s">
        <v>181</v>
      </c>
      <c r="C33" s="52" t="s">
        <v>190</v>
      </c>
      <c r="D33" s="52" t="s">
        <v>199</v>
      </c>
      <c r="E33" s="52" t="s">
        <v>200</v>
      </c>
      <c r="F33" s="54" t="s">
        <v>201</v>
      </c>
      <c r="G33" s="52" t="s">
        <v>202</v>
      </c>
      <c r="H33" s="52" t="s">
        <v>60</v>
      </c>
      <c r="I33" s="22" t="s">
        <v>74</v>
      </c>
      <c r="J33" s="22">
        <v>0</v>
      </c>
      <c r="K33" s="23">
        <v>2.2023999999999999</v>
      </c>
      <c r="L33" s="54" t="s">
        <v>37</v>
      </c>
      <c r="M33" s="54" t="s">
        <v>38</v>
      </c>
      <c r="N33" s="52" t="s">
        <v>39</v>
      </c>
      <c r="O33" s="54" t="s">
        <v>214</v>
      </c>
      <c r="P33" s="54" t="s">
        <v>178</v>
      </c>
      <c r="Q33" s="67" t="s">
        <v>292</v>
      </c>
      <c r="R33" s="56">
        <v>5</v>
      </c>
      <c r="S33" s="57">
        <v>2224.11</v>
      </c>
      <c r="T33" s="57">
        <f t="shared" ref="T33:T41" si="10">R33*S33</f>
        <v>11120.550000000001</v>
      </c>
      <c r="U33" s="57">
        <f t="shared" ref="U33:U41" si="11">T33*1.12</f>
        <v>12455.016000000003</v>
      </c>
      <c r="V33" s="54" t="s">
        <v>21</v>
      </c>
      <c r="W33" s="54" t="s">
        <v>21</v>
      </c>
    </row>
    <row r="34" spans="2:23" s="21" customFormat="1" ht="90" x14ac:dyDescent="0.25">
      <c r="B34" s="66" t="s">
        <v>182</v>
      </c>
      <c r="C34" s="52" t="s">
        <v>191</v>
      </c>
      <c r="D34" s="52" t="s">
        <v>199</v>
      </c>
      <c r="E34" s="52" t="s">
        <v>200</v>
      </c>
      <c r="F34" s="54" t="s">
        <v>201</v>
      </c>
      <c r="G34" s="52" t="s">
        <v>203</v>
      </c>
      <c r="H34" s="52" t="s">
        <v>60</v>
      </c>
      <c r="I34" s="22" t="s">
        <v>74</v>
      </c>
      <c r="J34" s="22">
        <v>0</v>
      </c>
      <c r="K34" s="23">
        <v>2.2023999999999999</v>
      </c>
      <c r="L34" s="54" t="s">
        <v>37</v>
      </c>
      <c r="M34" s="54" t="s">
        <v>38</v>
      </c>
      <c r="N34" s="52" t="s">
        <v>39</v>
      </c>
      <c r="O34" s="54" t="s">
        <v>214</v>
      </c>
      <c r="P34" s="54" t="s">
        <v>178</v>
      </c>
      <c r="Q34" s="67" t="s">
        <v>292</v>
      </c>
      <c r="R34" s="56">
        <v>35</v>
      </c>
      <c r="S34" s="57">
        <v>2582.14</v>
      </c>
      <c r="T34" s="57">
        <f t="shared" si="10"/>
        <v>90374.9</v>
      </c>
      <c r="U34" s="57">
        <f t="shared" si="11"/>
        <v>101219.88800000001</v>
      </c>
      <c r="V34" s="54" t="s">
        <v>21</v>
      </c>
      <c r="W34" s="54" t="s">
        <v>21</v>
      </c>
    </row>
    <row r="35" spans="2:23" s="21" customFormat="1" ht="90" x14ac:dyDescent="0.25">
      <c r="B35" s="66" t="s">
        <v>183</v>
      </c>
      <c r="C35" s="52" t="s">
        <v>192</v>
      </c>
      <c r="D35" s="52" t="s">
        <v>199</v>
      </c>
      <c r="E35" s="52" t="s">
        <v>200</v>
      </c>
      <c r="F35" s="54" t="s">
        <v>201</v>
      </c>
      <c r="G35" s="52" t="s">
        <v>204</v>
      </c>
      <c r="H35" s="52" t="s">
        <v>60</v>
      </c>
      <c r="I35" s="22" t="s">
        <v>74</v>
      </c>
      <c r="J35" s="22">
        <v>0</v>
      </c>
      <c r="K35" s="23">
        <v>2.2023999999999999</v>
      </c>
      <c r="L35" s="54" t="s">
        <v>37</v>
      </c>
      <c r="M35" s="54" t="s">
        <v>38</v>
      </c>
      <c r="N35" s="52" t="s">
        <v>39</v>
      </c>
      <c r="O35" s="54" t="s">
        <v>214</v>
      </c>
      <c r="P35" s="54" t="s">
        <v>178</v>
      </c>
      <c r="Q35" s="67" t="s">
        <v>292</v>
      </c>
      <c r="R35" s="56">
        <v>16</v>
      </c>
      <c r="S35" s="57">
        <v>3084.82</v>
      </c>
      <c r="T35" s="57">
        <f t="shared" si="10"/>
        <v>49357.120000000003</v>
      </c>
      <c r="U35" s="57">
        <f t="shared" si="11"/>
        <v>55279.974400000006</v>
      </c>
      <c r="V35" s="54" t="s">
        <v>21</v>
      </c>
      <c r="W35" s="54" t="s">
        <v>21</v>
      </c>
    </row>
    <row r="36" spans="2:23" s="21" customFormat="1" ht="90" x14ac:dyDescent="0.25">
      <c r="B36" s="66" t="s">
        <v>184</v>
      </c>
      <c r="C36" s="52" t="s">
        <v>193</v>
      </c>
      <c r="D36" s="52" t="s">
        <v>199</v>
      </c>
      <c r="E36" s="52" t="s">
        <v>200</v>
      </c>
      <c r="F36" s="54" t="s">
        <v>201</v>
      </c>
      <c r="G36" s="52" t="s">
        <v>205</v>
      </c>
      <c r="H36" s="52" t="s">
        <v>60</v>
      </c>
      <c r="I36" s="22" t="s">
        <v>74</v>
      </c>
      <c r="J36" s="22">
        <v>0</v>
      </c>
      <c r="K36" s="23">
        <v>2.2023999999999999</v>
      </c>
      <c r="L36" s="54" t="s">
        <v>37</v>
      </c>
      <c r="M36" s="54" t="s">
        <v>38</v>
      </c>
      <c r="N36" s="52" t="s">
        <v>39</v>
      </c>
      <c r="O36" s="54" t="s">
        <v>214</v>
      </c>
      <c r="P36" s="54" t="s">
        <v>178</v>
      </c>
      <c r="Q36" s="67" t="s">
        <v>292</v>
      </c>
      <c r="R36" s="56">
        <v>5</v>
      </c>
      <c r="S36" s="57">
        <v>2994.64</v>
      </c>
      <c r="T36" s="57">
        <f t="shared" si="10"/>
        <v>14973.199999999999</v>
      </c>
      <c r="U36" s="57">
        <f t="shared" si="11"/>
        <v>16769.984</v>
      </c>
      <c r="V36" s="54" t="s">
        <v>21</v>
      </c>
      <c r="W36" s="54" t="s">
        <v>21</v>
      </c>
    </row>
    <row r="37" spans="2:23" s="21" customFormat="1" ht="90" x14ac:dyDescent="0.25">
      <c r="B37" s="66" t="s">
        <v>185</v>
      </c>
      <c r="C37" s="52" t="s">
        <v>194</v>
      </c>
      <c r="D37" s="52" t="s">
        <v>199</v>
      </c>
      <c r="E37" s="52" t="s">
        <v>200</v>
      </c>
      <c r="F37" s="54" t="s">
        <v>201</v>
      </c>
      <c r="G37" s="52" t="s">
        <v>206</v>
      </c>
      <c r="H37" s="52" t="s">
        <v>60</v>
      </c>
      <c r="I37" s="22" t="s">
        <v>74</v>
      </c>
      <c r="J37" s="22">
        <v>0</v>
      </c>
      <c r="K37" s="23">
        <v>2.2023999999999999</v>
      </c>
      <c r="L37" s="54" t="s">
        <v>37</v>
      </c>
      <c r="M37" s="54" t="s">
        <v>38</v>
      </c>
      <c r="N37" s="52" t="s">
        <v>39</v>
      </c>
      <c r="O37" s="54" t="s">
        <v>214</v>
      </c>
      <c r="P37" s="54" t="s">
        <v>178</v>
      </c>
      <c r="Q37" s="67" t="s">
        <v>292</v>
      </c>
      <c r="R37" s="56">
        <v>1</v>
      </c>
      <c r="S37" s="57">
        <v>1962.5</v>
      </c>
      <c r="T37" s="57">
        <f t="shared" si="10"/>
        <v>1962.5</v>
      </c>
      <c r="U37" s="57">
        <f t="shared" si="11"/>
        <v>2198</v>
      </c>
      <c r="V37" s="54" t="s">
        <v>21</v>
      </c>
      <c r="W37" s="54" t="s">
        <v>21</v>
      </c>
    </row>
    <row r="38" spans="2:23" s="21" customFormat="1" ht="90" x14ac:dyDescent="0.25">
      <c r="B38" s="66" t="s">
        <v>186</v>
      </c>
      <c r="C38" s="52" t="s">
        <v>195</v>
      </c>
      <c r="D38" s="52" t="s">
        <v>199</v>
      </c>
      <c r="E38" s="52" t="s">
        <v>200</v>
      </c>
      <c r="F38" s="54" t="s">
        <v>201</v>
      </c>
      <c r="G38" s="52" t="s">
        <v>207</v>
      </c>
      <c r="H38" s="52" t="s">
        <v>60</v>
      </c>
      <c r="I38" s="22" t="s">
        <v>74</v>
      </c>
      <c r="J38" s="22">
        <v>0</v>
      </c>
      <c r="K38" s="23">
        <v>2.2023999999999999</v>
      </c>
      <c r="L38" s="54" t="s">
        <v>37</v>
      </c>
      <c r="M38" s="54" t="s">
        <v>38</v>
      </c>
      <c r="N38" s="52" t="s">
        <v>39</v>
      </c>
      <c r="O38" s="54" t="s">
        <v>214</v>
      </c>
      <c r="P38" s="54" t="s">
        <v>178</v>
      </c>
      <c r="Q38" s="67" t="s">
        <v>292</v>
      </c>
      <c r="R38" s="56">
        <v>34</v>
      </c>
      <c r="S38" s="57">
        <v>2224.11</v>
      </c>
      <c r="T38" s="57">
        <f t="shared" si="10"/>
        <v>75619.740000000005</v>
      </c>
      <c r="U38" s="57">
        <f t="shared" si="11"/>
        <v>84694.108800000016</v>
      </c>
      <c r="V38" s="54" t="s">
        <v>21</v>
      </c>
      <c r="W38" s="54" t="s">
        <v>21</v>
      </c>
    </row>
    <row r="39" spans="2:23" s="21" customFormat="1" ht="90" x14ac:dyDescent="0.25">
      <c r="B39" s="66" t="s">
        <v>187</v>
      </c>
      <c r="C39" s="52" t="s">
        <v>196</v>
      </c>
      <c r="D39" s="52" t="s">
        <v>199</v>
      </c>
      <c r="E39" s="52" t="s">
        <v>200</v>
      </c>
      <c r="F39" s="54" t="s">
        <v>201</v>
      </c>
      <c r="G39" s="52" t="s">
        <v>208</v>
      </c>
      <c r="H39" s="52" t="s">
        <v>60</v>
      </c>
      <c r="I39" s="22" t="s">
        <v>74</v>
      </c>
      <c r="J39" s="22">
        <v>0</v>
      </c>
      <c r="K39" s="23">
        <v>2.2023999999999999</v>
      </c>
      <c r="L39" s="54" t="s">
        <v>37</v>
      </c>
      <c r="M39" s="54" t="s">
        <v>38</v>
      </c>
      <c r="N39" s="52" t="s">
        <v>39</v>
      </c>
      <c r="O39" s="54" t="s">
        <v>214</v>
      </c>
      <c r="P39" s="54" t="s">
        <v>178</v>
      </c>
      <c r="Q39" s="67" t="s">
        <v>292</v>
      </c>
      <c r="R39" s="56">
        <v>1</v>
      </c>
      <c r="S39" s="57">
        <v>25874.11</v>
      </c>
      <c r="T39" s="57">
        <f t="shared" si="10"/>
        <v>25874.11</v>
      </c>
      <c r="U39" s="57">
        <f t="shared" si="11"/>
        <v>28979.003200000003</v>
      </c>
      <c r="V39" s="54" t="s">
        <v>21</v>
      </c>
      <c r="W39" s="54" t="s">
        <v>21</v>
      </c>
    </row>
    <row r="40" spans="2:23" s="21" customFormat="1" ht="90" x14ac:dyDescent="0.25">
      <c r="B40" s="66" t="s">
        <v>188</v>
      </c>
      <c r="C40" s="52" t="s">
        <v>197</v>
      </c>
      <c r="D40" s="52" t="s">
        <v>199</v>
      </c>
      <c r="E40" s="52" t="s">
        <v>200</v>
      </c>
      <c r="F40" s="54" t="s">
        <v>201</v>
      </c>
      <c r="G40" s="52" t="s">
        <v>209</v>
      </c>
      <c r="H40" s="52" t="s">
        <v>60</v>
      </c>
      <c r="I40" s="22" t="s">
        <v>74</v>
      </c>
      <c r="J40" s="22">
        <v>0</v>
      </c>
      <c r="K40" s="23">
        <v>2.2023999999999999</v>
      </c>
      <c r="L40" s="54" t="s">
        <v>37</v>
      </c>
      <c r="M40" s="54" t="s">
        <v>38</v>
      </c>
      <c r="N40" s="52" t="s">
        <v>39</v>
      </c>
      <c r="O40" s="54" t="s">
        <v>214</v>
      </c>
      <c r="P40" s="54" t="s">
        <v>178</v>
      </c>
      <c r="Q40" s="67" t="s">
        <v>292</v>
      </c>
      <c r="R40" s="56">
        <v>3</v>
      </c>
      <c r="S40" s="57">
        <v>19401.79</v>
      </c>
      <c r="T40" s="57">
        <f t="shared" si="10"/>
        <v>58205.37</v>
      </c>
      <c r="U40" s="57">
        <f t="shared" si="11"/>
        <v>65190.014400000007</v>
      </c>
      <c r="V40" s="54" t="s">
        <v>21</v>
      </c>
      <c r="W40" s="54" t="s">
        <v>21</v>
      </c>
    </row>
    <row r="41" spans="2:23" s="21" customFormat="1" ht="90" x14ac:dyDescent="0.25">
      <c r="B41" s="66" t="s">
        <v>189</v>
      </c>
      <c r="C41" s="52" t="s">
        <v>198</v>
      </c>
      <c r="D41" s="52" t="s">
        <v>210</v>
      </c>
      <c r="E41" s="52" t="s">
        <v>211</v>
      </c>
      <c r="F41" s="54" t="s">
        <v>212</v>
      </c>
      <c r="G41" s="52" t="s">
        <v>213</v>
      </c>
      <c r="H41" s="52" t="s">
        <v>60</v>
      </c>
      <c r="I41" s="22" t="s">
        <v>74</v>
      </c>
      <c r="J41" s="22">
        <v>0</v>
      </c>
      <c r="K41" s="23">
        <v>2.2023999999999999</v>
      </c>
      <c r="L41" s="54" t="s">
        <v>37</v>
      </c>
      <c r="M41" s="54" t="s">
        <v>38</v>
      </c>
      <c r="N41" s="52" t="s">
        <v>39</v>
      </c>
      <c r="O41" s="54" t="s">
        <v>214</v>
      </c>
      <c r="P41" s="54" t="s">
        <v>178</v>
      </c>
      <c r="Q41" s="67" t="s">
        <v>292</v>
      </c>
      <c r="R41" s="56">
        <v>1</v>
      </c>
      <c r="S41" s="57">
        <v>180985.71</v>
      </c>
      <c r="T41" s="57">
        <f t="shared" si="10"/>
        <v>180985.71</v>
      </c>
      <c r="U41" s="57">
        <f t="shared" si="11"/>
        <v>202703.9952</v>
      </c>
      <c r="V41" s="54" t="s">
        <v>21</v>
      </c>
      <c r="W41" s="54" t="s">
        <v>21</v>
      </c>
    </row>
    <row r="42" spans="2:23" s="21" customFormat="1" ht="90" x14ac:dyDescent="0.25">
      <c r="B42" s="66" t="s">
        <v>217</v>
      </c>
      <c r="C42" s="52" t="s">
        <v>216</v>
      </c>
      <c r="D42" s="52" t="s">
        <v>218</v>
      </c>
      <c r="E42" s="52" t="s">
        <v>219</v>
      </c>
      <c r="F42" s="54" t="s">
        <v>222</v>
      </c>
      <c r="G42" s="54" t="s">
        <v>220</v>
      </c>
      <c r="H42" s="52" t="s">
        <v>60</v>
      </c>
      <c r="I42" s="22" t="s">
        <v>74</v>
      </c>
      <c r="J42" s="22">
        <v>0</v>
      </c>
      <c r="K42" s="23">
        <v>2.2023999999999999</v>
      </c>
      <c r="L42" s="54" t="s">
        <v>37</v>
      </c>
      <c r="M42" s="54" t="s">
        <v>38</v>
      </c>
      <c r="N42" s="52" t="s">
        <v>39</v>
      </c>
      <c r="O42" s="54" t="s">
        <v>221</v>
      </c>
      <c r="P42" s="54" t="s">
        <v>59</v>
      </c>
      <c r="Q42" s="67" t="s">
        <v>292</v>
      </c>
      <c r="R42" s="56">
        <v>1</v>
      </c>
      <c r="S42" s="57">
        <v>31396.43</v>
      </c>
      <c r="T42" s="57">
        <f t="shared" ref="T42" si="12">R42*S42</f>
        <v>31396.43</v>
      </c>
      <c r="U42" s="57">
        <f t="shared" ref="U42" si="13">T42*1.12</f>
        <v>35164.001600000003</v>
      </c>
      <c r="V42" s="54" t="s">
        <v>21</v>
      </c>
      <c r="W42" s="54" t="s">
        <v>21</v>
      </c>
    </row>
    <row r="43" spans="2:23" s="21" customFormat="1" ht="75" x14ac:dyDescent="0.25">
      <c r="B43" s="66" t="s">
        <v>224</v>
      </c>
      <c r="C43" s="54" t="s">
        <v>223</v>
      </c>
      <c r="D43" s="52" t="s">
        <v>225</v>
      </c>
      <c r="E43" s="54" t="s">
        <v>262</v>
      </c>
      <c r="F43" s="54" t="s">
        <v>226</v>
      </c>
      <c r="G43" s="54" t="s">
        <v>227</v>
      </c>
      <c r="H43" s="52" t="s">
        <v>60</v>
      </c>
      <c r="I43" s="22" t="s">
        <v>74</v>
      </c>
      <c r="J43" s="22">
        <v>0</v>
      </c>
      <c r="K43" s="23">
        <v>2.2023999999999999</v>
      </c>
      <c r="L43" s="54" t="s">
        <v>37</v>
      </c>
      <c r="M43" s="54" t="s">
        <v>38</v>
      </c>
      <c r="N43" s="52" t="s">
        <v>39</v>
      </c>
      <c r="O43" s="54" t="s">
        <v>228</v>
      </c>
      <c r="P43" s="54" t="s">
        <v>59</v>
      </c>
      <c r="Q43" s="67" t="s">
        <v>292</v>
      </c>
      <c r="R43" s="56">
        <v>2</v>
      </c>
      <c r="S43" s="57">
        <v>5357.1419999999998</v>
      </c>
      <c r="T43" s="57">
        <f>R43*S43</f>
        <v>10714.284</v>
      </c>
      <c r="U43" s="57">
        <f>T43*1.12</f>
        <v>11999.998080000001</v>
      </c>
      <c r="V43" s="54" t="s">
        <v>21</v>
      </c>
      <c r="W43" s="54" t="s">
        <v>21</v>
      </c>
    </row>
    <row r="44" spans="2:23" s="21" customFormat="1" ht="75" x14ac:dyDescent="0.25">
      <c r="B44" s="66" t="s">
        <v>230</v>
      </c>
      <c r="C44" s="54" t="s">
        <v>229</v>
      </c>
      <c r="D44" s="52" t="s">
        <v>231</v>
      </c>
      <c r="E44" s="52" t="s">
        <v>232</v>
      </c>
      <c r="F44" s="54" t="s">
        <v>233</v>
      </c>
      <c r="G44" s="54" t="s">
        <v>234</v>
      </c>
      <c r="H44" s="52" t="s">
        <v>60</v>
      </c>
      <c r="I44" s="22" t="s">
        <v>74</v>
      </c>
      <c r="J44" s="22">
        <v>0</v>
      </c>
      <c r="K44" s="23">
        <v>2.2023999999999999</v>
      </c>
      <c r="L44" s="54" t="s">
        <v>37</v>
      </c>
      <c r="M44" s="54" t="s">
        <v>38</v>
      </c>
      <c r="N44" s="52" t="s">
        <v>39</v>
      </c>
      <c r="O44" s="54" t="s">
        <v>228</v>
      </c>
      <c r="P44" s="54" t="s">
        <v>59</v>
      </c>
      <c r="Q44" s="67" t="s">
        <v>292</v>
      </c>
      <c r="R44" s="56">
        <v>20</v>
      </c>
      <c r="S44" s="57">
        <v>848.21</v>
      </c>
      <c r="T44" s="57">
        <f>R44*S44</f>
        <v>16964.2</v>
      </c>
      <c r="U44" s="57">
        <f>T44*1.12</f>
        <v>18999.904000000002</v>
      </c>
      <c r="V44" s="54" t="s">
        <v>21</v>
      </c>
      <c r="W44" s="54" t="s">
        <v>21</v>
      </c>
    </row>
    <row r="45" spans="2:23" s="21" customFormat="1" ht="75" x14ac:dyDescent="0.25">
      <c r="B45" s="66" t="s">
        <v>237</v>
      </c>
      <c r="C45" s="54" t="s">
        <v>235</v>
      </c>
      <c r="D45" s="52" t="s">
        <v>239</v>
      </c>
      <c r="E45" s="52" t="s">
        <v>240</v>
      </c>
      <c r="F45" s="54" t="s">
        <v>241</v>
      </c>
      <c r="G45" s="54" t="s">
        <v>242</v>
      </c>
      <c r="H45" s="52" t="s">
        <v>60</v>
      </c>
      <c r="I45" s="22" t="s">
        <v>74</v>
      </c>
      <c r="J45" s="22">
        <v>0</v>
      </c>
      <c r="K45" s="23">
        <v>2.2023999999999999</v>
      </c>
      <c r="L45" s="54" t="s">
        <v>37</v>
      </c>
      <c r="M45" s="54" t="s">
        <v>38</v>
      </c>
      <c r="N45" s="52" t="s">
        <v>39</v>
      </c>
      <c r="O45" s="54" t="s">
        <v>247</v>
      </c>
      <c r="P45" s="54" t="s">
        <v>59</v>
      </c>
      <c r="Q45" s="68" t="s">
        <v>293</v>
      </c>
      <c r="R45" s="56">
        <v>100</v>
      </c>
      <c r="S45" s="57">
        <v>2718.1607142857142</v>
      </c>
      <c r="T45" s="57">
        <f t="shared" ref="T45:T46" si="14">R45*S45</f>
        <v>271816.07142857142</v>
      </c>
      <c r="U45" s="57">
        <f t="shared" ref="U45:U46" si="15">T45*1.12</f>
        <v>304434</v>
      </c>
      <c r="V45" s="54" t="s">
        <v>21</v>
      </c>
      <c r="W45" s="54" t="s">
        <v>21</v>
      </c>
    </row>
    <row r="46" spans="2:23" s="21" customFormat="1" ht="75" x14ac:dyDescent="0.25">
      <c r="B46" s="66" t="s">
        <v>238</v>
      </c>
      <c r="C46" s="54" t="s">
        <v>236</v>
      </c>
      <c r="D46" s="52" t="s">
        <v>243</v>
      </c>
      <c r="E46" s="52" t="s">
        <v>244</v>
      </c>
      <c r="F46" s="54" t="s">
        <v>245</v>
      </c>
      <c r="G46" s="54" t="s">
        <v>246</v>
      </c>
      <c r="H46" s="52" t="s">
        <v>60</v>
      </c>
      <c r="I46" s="22" t="s">
        <v>74</v>
      </c>
      <c r="J46" s="22">
        <v>0</v>
      </c>
      <c r="K46" s="23">
        <v>2.2023999999999999</v>
      </c>
      <c r="L46" s="54" t="s">
        <v>37</v>
      </c>
      <c r="M46" s="54" t="s">
        <v>38</v>
      </c>
      <c r="N46" s="52" t="s">
        <v>39</v>
      </c>
      <c r="O46" s="54" t="s">
        <v>247</v>
      </c>
      <c r="P46" s="54" t="s">
        <v>59</v>
      </c>
      <c r="Q46" s="67" t="s">
        <v>292</v>
      </c>
      <c r="R46" s="56">
        <v>40</v>
      </c>
      <c r="S46" s="57">
        <v>3120.54</v>
      </c>
      <c r="T46" s="57">
        <f t="shared" si="14"/>
        <v>124821.6</v>
      </c>
      <c r="U46" s="57">
        <f t="shared" si="15"/>
        <v>139800.19200000001</v>
      </c>
      <c r="V46" s="54" t="s">
        <v>21</v>
      </c>
      <c r="W46" s="54" t="s">
        <v>21</v>
      </c>
    </row>
    <row r="47" spans="2:23" s="21" customFormat="1" ht="75" x14ac:dyDescent="0.25">
      <c r="B47" s="66" t="s">
        <v>248</v>
      </c>
      <c r="C47" s="54" t="s">
        <v>249</v>
      </c>
      <c r="D47" s="52" t="s">
        <v>250</v>
      </c>
      <c r="E47" s="52" t="s">
        <v>251</v>
      </c>
      <c r="F47" s="54" t="s">
        <v>252</v>
      </c>
      <c r="G47" s="54" t="s">
        <v>254</v>
      </c>
      <c r="H47" s="52" t="s">
        <v>60</v>
      </c>
      <c r="I47" s="22" t="s">
        <v>74</v>
      </c>
      <c r="J47" s="22">
        <v>0</v>
      </c>
      <c r="K47" s="23">
        <v>2.2023999999999999</v>
      </c>
      <c r="L47" s="54" t="s">
        <v>37</v>
      </c>
      <c r="M47" s="54" t="s">
        <v>38</v>
      </c>
      <c r="N47" s="52" t="s">
        <v>39</v>
      </c>
      <c r="O47" s="54" t="s">
        <v>253</v>
      </c>
      <c r="P47" s="54" t="s">
        <v>59</v>
      </c>
      <c r="Q47" s="30" t="s">
        <v>261</v>
      </c>
      <c r="R47" s="56">
        <v>2</v>
      </c>
      <c r="S47" s="57">
        <v>62500</v>
      </c>
      <c r="T47" s="57">
        <f t="shared" ref="T47" si="16">R47*S47</f>
        <v>125000</v>
      </c>
      <c r="U47" s="57">
        <f t="shared" ref="U47" si="17">T47*1.12</f>
        <v>140000</v>
      </c>
      <c r="V47" s="54" t="s">
        <v>21</v>
      </c>
      <c r="W47" s="54" t="s">
        <v>21</v>
      </c>
    </row>
    <row r="48" spans="2:23" s="21" customFormat="1" ht="75" x14ac:dyDescent="0.25">
      <c r="B48" s="54" t="s">
        <v>256</v>
      </c>
      <c r="C48" s="54" t="s">
        <v>255</v>
      </c>
      <c r="D48" s="30" t="s">
        <v>257</v>
      </c>
      <c r="E48" s="30" t="s">
        <v>258</v>
      </c>
      <c r="F48" s="30" t="s">
        <v>259</v>
      </c>
      <c r="G48" s="30" t="s">
        <v>263</v>
      </c>
      <c r="H48" s="52" t="s">
        <v>60</v>
      </c>
      <c r="I48" s="22" t="s">
        <v>74</v>
      </c>
      <c r="J48" s="22">
        <v>0</v>
      </c>
      <c r="K48" s="23">
        <v>2.2023999999999999</v>
      </c>
      <c r="L48" s="54" t="s">
        <v>37</v>
      </c>
      <c r="M48" s="54" t="s">
        <v>38</v>
      </c>
      <c r="N48" s="52" t="s">
        <v>39</v>
      </c>
      <c r="O48" s="54" t="s">
        <v>260</v>
      </c>
      <c r="P48" s="54" t="s">
        <v>59</v>
      </c>
      <c r="Q48" s="30" t="s">
        <v>261</v>
      </c>
      <c r="R48" s="56">
        <v>75</v>
      </c>
      <c r="S48" s="57">
        <v>1428.57</v>
      </c>
      <c r="T48" s="57">
        <f t="shared" ref="T48" si="18">R48*S48</f>
        <v>107142.75</v>
      </c>
      <c r="U48" s="57">
        <f t="shared" ref="U48" si="19">T48*1.12</f>
        <v>119999.88</v>
      </c>
      <c r="V48" s="54" t="s">
        <v>21</v>
      </c>
      <c r="W48" s="54" t="s">
        <v>21</v>
      </c>
    </row>
    <row r="49" spans="1:25" s="21" customFormat="1" ht="75" x14ac:dyDescent="0.25">
      <c r="B49" s="54" t="s">
        <v>264</v>
      </c>
      <c r="C49" s="54" t="s">
        <v>270</v>
      </c>
      <c r="D49" s="69" t="s">
        <v>276</v>
      </c>
      <c r="E49" s="30" t="s">
        <v>277</v>
      </c>
      <c r="F49" s="30" t="s">
        <v>278</v>
      </c>
      <c r="G49" s="30" t="s">
        <v>285</v>
      </c>
      <c r="H49" s="52" t="s">
        <v>60</v>
      </c>
      <c r="I49" s="22" t="s">
        <v>74</v>
      </c>
      <c r="J49" s="22">
        <v>0</v>
      </c>
      <c r="K49" s="23">
        <v>2.2023999999999999</v>
      </c>
      <c r="L49" s="54" t="s">
        <v>37</v>
      </c>
      <c r="M49" s="54" t="s">
        <v>38</v>
      </c>
      <c r="N49" s="52" t="s">
        <v>39</v>
      </c>
      <c r="O49" s="54" t="s">
        <v>228</v>
      </c>
      <c r="P49" s="54" t="s">
        <v>178</v>
      </c>
      <c r="Q49" s="30" t="s">
        <v>292</v>
      </c>
      <c r="R49" s="56">
        <v>1</v>
      </c>
      <c r="S49" s="57">
        <v>21429</v>
      </c>
      <c r="T49" s="57">
        <f t="shared" ref="T49:T54" si="20">R49*S49</f>
        <v>21429</v>
      </c>
      <c r="U49" s="57">
        <f t="shared" ref="U49:U54" si="21">T49*1.12</f>
        <v>24000.480000000003</v>
      </c>
      <c r="V49" s="54" t="s">
        <v>21</v>
      </c>
      <c r="W49" s="54" t="s">
        <v>21</v>
      </c>
    </row>
    <row r="50" spans="1:25" s="21" customFormat="1" ht="75" x14ac:dyDescent="0.25">
      <c r="B50" s="54" t="s">
        <v>265</v>
      </c>
      <c r="C50" s="54" t="s">
        <v>271</v>
      </c>
      <c r="D50" s="69" t="s">
        <v>279</v>
      </c>
      <c r="E50" s="30" t="s">
        <v>280</v>
      </c>
      <c r="F50" s="30" t="s">
        <v>281</v>
      </c>
      <c r="G50" s="30" t="s">
        <v>286</v>
      </c>
      <c r="H50" s="52" t="s">
        <v>60</v>
      </c>
      <c r="I50" s="22" t="s">
        <v>74</v>
      </c>
      <c r="J50" s="22">
        <v>0</v>
      </c>
      <c r="K50" s="23">
        <v>2.2023999999999999</v>
      </c>
      <c r="L50" s="54" t="s">
        <v>37</v>
      </c>
      <c r="M50" s="54" t="s">
        <v>38</v>
      </c>
      <c r="N50" s="52" t="s">
        <v>39</v>
      </c>
      <c r="O50" s="54" t="s">
        <v>228</v>
      </c>
      <c r="P50" s="54" t="s">
        <v>178</v>
      </c>
      <c r="Q50" s="30" t="s">
        <v>292</v>
      </c>
      <c r="R50" s="56">
        <v>1</v>
      </c>
      <c r="S50" s="57">
        <v>4018</v>
      </c>
      <c r="T50" s="57">
        <f t="shared" si="20"/>
        <v>4018</v>
      </c>
      <c r="U50" s="57">
        <f t="shared" si="21"/>
        <v>4500.1600000000008</v>
      </c>
      <c r="V50" s="54" t="s">
        <v>21</v>
      </c>
      <c r="W50" s="54" t="s">
        <v>21</v>
      </c>
    </row>
    <row r="51" spans="1:25" s="21" customFormat="1" ht="75" x14ac:dyDescent="0.25">
      <c r="B51" s="54" t="s">
        <v>266</v>
      </c>
      <c r="C51" s="54" t="s">
        <v>272</v>
      </c>
      <c r="D51" s="69" t="s">
        <v>279</v>
      </c>
      <c r="E51" s="30" t="s">
        <v>280</v>
      </c>
      <c r="F51" s="30" t="s">
        <v>281</v>
      </c>
      <c r="G51" s="30" t="s">
        <v>287</v>
      </c>
      <c r="H51" s="52" t="s">
        <v>60</v>
      </c>
      <c r="I51" s="22" t="s">
        <v>74</v>
      </c>
      <c r="J51" s="22">
        <v>0</v>
      </c>
      <c r="K51" s="23">
        <v>2.2023999999999999</v>
      </c>
      <c r="L51" s="54" t="s">
        <v>37</v>
      </c>
      <c r="M51" s="54" t="s">
        <v>38</v>
      </c>
      <c r="N51" s="52" t="s">
        <v>39</v>
      </c>
      <c r="O51" s="54" t="s">
        <v>228</v>
      </c>
      <c r="P51" s="54" t="s">
        <v>178</v>
      </c>
      <c r="Q51" s="30" t="s">
        <v>292</v>
      </c>
      <c r="R51" s="56">
        <v>1</v>
      </c>
      <c r="S51" s="57">
        <v>4911</v>
      </c>
      <c r="T51" s="57">
        <f t="shared" si="20"/>
        <v>4911</v>
      </c>
      <c r="U51" s="57">
        <f t="shared" si="21"/>
        <v>5500.3200000000006</v>
      </c>
      <c r="V51" s="54" t="s">
        <v>21</v>
      </c>
      <c r="W51" s="54" t="s">
        <v>21</v>
      </c>
    </row>
    <row r="52" spans="1:25" s="21" customFormat="1" ht="75" x14ac:dyDescent="0.25">
      <c r="B52" s="54" t="s">
        <v>267</v>
      </c>
      <c r="C52" s="54" t="s">
        <v>273</v>
      </c>
      <c r="D52" s="69" t="s">
        <v>279</v>
      </c>
      <c r="E52" s="30" t="s">
        <v>280</v>
      </c>
      <c r="F52" s="30" t="s">
        <v>281</v>
      </c>
      <c r="G52" s="30" t="s">
        <v>288</v>
      </c>
      <c r="H52" s="52" t="s">
        <v>60</v>
      </c>
      <c r="I52" s="22" t="s">
        <v>74</v>
      </c>
      <c r="J52" s="22">
        <v>0</v>
      </c>
      <c r="K52" s="23">
        <v>2.2023999999999999</v>
      </c>
      <c r="L52" s="54" t="s">
        <v>37</v>
      </c>
      <c r="M52" s="54" t="s">
        <v>38</v>
      </c>
      <c r="N52" s="52" t="s">
        <v>39</v>
      </c>
      <c r="O52" s="54" t="s">
        <v>228</v>
      </c>
      <c r="P52" s="54" t="s">
        <v>178</v>
      </c>
      <c r="Q52" s="30" t="s">
        <v>292</v>
      </c>
      <c r="R52" s="56">
        <v>1</v>
      </c>
      <c r="S52" s="57">
        <v>8483</v>
      </c>
      <c r="T52" s="57">
        <f t="shared" si="20"/>
        <v>8483</v>
      </c>
      <c r="U52" s="57">
        <f t="shared" si="21"/>
        <v>9500.9600000000009</v>
      </c>
      <c r="V52" s="54" t="s">
        <v>21</v>
      </c>
      <c r="W52" s="54" t="s">
        <v>21</v>
      </c>
    </row>
    <row r="53" spans="1:25" s="21" customFormat="1" ht="75" x14ac:dyDescent="0.25">
      <c r="B53" s="54" t="s">
        <v>268</v>
      </c>
      <c r="C53" s="54" t="s">
        <v>274</v>
      </c>
      <c r="D53" s="69" t="s">
        <v>279</v>
      </c>
      <c r="E53" s="30" t="s">
        <v>280</v>
      </c>
      <c r="F53" s="30" t="s">
        <v>281</v>
      </c>
      <c r="G53" s="30" t="s">
        <v>289</v>
      </c>
      <c r="H53" s="52" t="s">
        <v>60</v>
      </c>
      <c r="I53" s="22" t="s">
        <v>74</v>
      </c>
      <c r="J53" s="22">
        <v>0</v>
      </c>
      <c r="K53" s="23">
        <v>2.2023999999999999</v>
      </c>
      <c r="L53" s="54" t="s">
        <v>37</v>
      </c>
      <c r="M53" s="54" t="s">
        <v>38</v>
      </c>
      <c r="N53" s="52" t="s">
        <v>39</v>
      </c>
      <c r="O53" s="54" t="s">
        <v>228</v>
      </c>
      <c r="P53" s="54" t="s">
        <v>178</v>
      </c>
      <c r="Q53" s="30" t="s">
        <v>292</v>
      </c>
      <c r="R53" s="56">
        <v>1</v>
      </c>
      <c r="S53" s="57">
        <v>7143</v>
      </c>
      <c r="T53" s="57">
        <f t="shared" si="20"/>
        <v>7143</v>
      </c>
      <c r="U53" s="57">
        <f t="shared" si="21"/>
        <v>8000.1600000000008</v>
      </c>
      <c r="V53" s="54" t="s">
        <v>21</v>
      </c>
      <c r="W53" s="54" t="s">
        <v>21</v>
      </c>
    </row>
    <row r="54" spans="1:25" s="21" customFormat="1" ht="75" x14ac:dyDescent="0.25">
      <c r="B54" s="54" t="s">
        <v>269</v>
      </c>
      <c r="C54" s="54" t="s">
        <v>275</v>
      </c>
      <c r="D54" s="69" t="s">
        <v>282</v>
      </c>
      <c r="E54" s="30" t="s">
        <v>283</v>
      </c>
      <c r="F54" s="30" t="s">
        <v>284</v>
      </c>
      <c r="G54" s="30" t="s">
        <v>290</v>
      </c>
      <c r="H54" s="52" t="s">
        <v>60</v>
      </c>
      <c r="I54" s="22" t="s">
        <v>74</v>
      </c>
      <c r="J54" s="22">
        <v>0</v>
      </c>
      <c r="K54" s="23">
        <v>2.2023999999999999</v>
      </c>
      <c r="L54" s="54" t="s">
        <v>37</v>
      </c>
      <c r="M54" s="54" t="s">
        <v>38</v>
      </c>
      <c r="N54" s="52" t="s">
        <v>39</v>
      </c>
      <c r="O54" s="54" t="s">
        <v>228</v>
      </c>
      <c r="P54" s="54" t="s">
        <v>178</v>
      </c>
      <c r="Q54" s="30" t="s">
        <v>292</v>
      </c>
      <c r="R54" s="56">
        <v>4</v>
      </c>
      <c r="S54" s="57">
        <v>10715</v>
      </c>
      <c r="T54" s="57">
        <f t="shared" si="20"/>
        <v>42860</v>
      </c>
      <c r="U54" s="57">
        <f t="shared" si="21"/>
        <v>48003.200000000004</v>
      </c>
      <c r="V54" s="54" t="s">
        <v>21</v>
      </c>
      <c r="W54" s="54" t="s">
        <v>21</v>
      </c>
    </row>
    <row r="55" spans="1:25" s="21" customFormat="1" ht="75" x14ac:dyDescent="0.25">
      <c r="B55" s="54" t="s">
        <v>300</v>
      </c>
      <c r="C55" s="54" t="s">
        <v>294</v>
      </c>
      <c r="D55" s="54" t="s">
        <v>295</v>
      </c>
      <c r="E55" s="54" t="s">
        <v>296</v>
      </c>
      <c r="F55" s="54" t="s">
        <v>297</v>
      </c>
      <c r="G55" s="54" t="s">
        <v>298</v>
      </c>
      <c r="H55" s="54" t="s">
        <v>60</v>
      </c>
      <c r="I55" s="54" t="s">
        <v>74</v>
      </c>
      <c r="J55" s="54">
        <v>0</v>
      </c>
      <c r="K55" s="54">
        <v>2.2023999999999999</v>
      </c>
      <c r="L55" s="54" t="s">
        <v>37</v>
      </c>
      <c r="M55" s="54" t="s">
        <v>38</v>
      </c>
      <c r="N55" s="54" t="s">
        <v>39</v>
      </c>
      <c r="O55" s="54" t="s">
        <v>299</v>
      </c>
      <c r="P55" s="54" t="s">
        <v>178</v>
      </c>
      <c r="Q55" s="54" t="s">
        <v>328</v>
      </c>
      <c r="R55" s="56">
        <v>670</v>
      </c>
      <c r="S55" s="57">
        <v>205</v>
      </c>
      <c r="T55" s="57">
        <f t="shared" ref="T55:T56" si="22">R55*S55</f>
        <v>137350</v>
      </c>
      <c r="U55" s="57">
        <f t="shared" ref="U55:U56" si="23">T55*1.12</f>
        <v>153832.00000000003</v>
      </c>
      <c r="V55" s="54" t="s">
        <v>21</v>
      </c>
      <c r="W55" s="54" t="s">
        <v>21</v>
      </c>
    </row>
    <row r="56" spans="1:25" s="21" customFormat="1" ht="75" x14ac:dyDescent="0.25">
      <c r="B56" s="54" t="s">
        <v>302</v>
      </c>
      <c r="C56" s="54" t="s">
        <v>301</v>
      </c>
      <c r="D56" s="54" t="s">
        <v>303</v>
      </c>
      <c r="E56" s="54" t="s">
        <v>304</v>
      </c>
      <c r="F56" s="54" t="s">
        <v>305</v>
      </c>
      <c r="G56" s="54" t="s">
        <v>306</v>
      </c>
      <c r="H56" s="54" t="s">
        <v>60</v>
      </c>
      <c r="I56" s="54" t="s">
        <v>74</v>
      </c>
      <c r="J56" s="54">
        <v>0</v>
      </c>
      <c r="K56" s="54">
        <v>2.2023999999999999</v>
      </c>
      <c r="L56" s="54" t="s">
        <v>37</v>
      </c>
      <c r="M56" s="54" t="s">
        <v>38</v>
      </c>
      <c r="N56" s="54" t="s">
        <v>39</v>
      </c>
      <c r="O56" s="54" t="s">
        <v>299</v>
      </c>
      <c r="P56" s="54" t="s">
        <v>327</v>
      </c>
      <c r="Q56" s="30" t="s">
        <v>292</v>
      </c>
      <c r="R56" s="56">
        <v>500</v>
      </c>
      <c r="S56" s="68">
        <v>7.1428570000000002</v>
      </c>
      <c r="T56" s="57">
        <f t="shared" si="22"/>
        <v>3571.4285</v>
      </c>
      <c r="U56" s="57">
        <f t="shared" si="23"/>
        <v>3999.9999200000002</v>
      </c>
      <c r="V56" s="54" t="s">
        <v>21</v>
      </c>
      <c r="W56" s="54" t="s">
        <v>21</v>
      </c>
    </row>
    <row r="57" spans="1:25" s="21" customFormat="1" ht="75" x14ac:dyDescent="0.25">
      <c r="B57" s="54" t="s">
        <v>309</v>
      </c>
      <c r="C57" s="54" t="s">
        <v>308</v>
      </c>
      <c r="D57" s="54" t="s">
        <v>310</v>
      </c>
      <c r="E57" s="54" t="s">
        <v>311</v>
      </c>
      <c r="F57" s="54" t="s">
        <v>312</v>
      </c>
      <c r="G57" s="54" t="s">
        <v>313</v>
      </c>
      <c r="H57" s="54" t="s">
        <v>60</v>
      </c>
      <c r="I57" s="54" t="s">
        <v>74</v>
      </c>
      <c r="J57" s="54">
        <v>0</v>
      </c>
      <c r="K57" s="54">
        <v>2.2023999999999999</v>
      </c>
      <c r="L57" s="54" t="s">
        <v>37</v>
      </c>
      <c r="M57" s="54" t="s">
        <v>38</v>
      </c>
      <c r="N57" s="54" t="s">
        <v>39</v>
      </c>
      <c r="O57" s="54" t="s">
        <v>299</v>
      </c>
      <c r="P57" s="54" t="s">
        <v>291</v>
      </c>
      <c r="Q57" s="30" t="s">
        <v>261</v>
      </c>
      <c r="R57" s="56">
        <v>5</v>
      </c>
      <c r="S57" s="68">
        <v>18595.169999999998</v>
      </c>
      <c r="T57" s="57">
        <f>R57*S57</f>
        <v>92975.849999999991</v>
      </c>
      <c r="U57" s="57">
        <f t="shared" ref="U57" si="24">T57*1.12</f>
        <v>104132.952</v>
      </c>
      <c r="V57" s="54" t="s">
        <v>21</v>
      </c>
      <c r="W57" s="54" t="s">
        <v>21</v>
      </c>
    </row>
    <row r="58" spans="1:25" s="21" customFormat="1" ht="75" x14ac:dyDescent="0.25">
      <c r="B58" s="70" t="s">
        <v>315</v>
      </c>
      <c r="C58" s="54" t="s">
        <v>314</v>
      </c>
      <c r="D58" s="54" t="s">
        <v>316</v>
      </c>
      <c r="E58" s="54" t="s">
        <v>317</v>
      </c>
      <c r="F58" s="54" t="s">
        <v>318</v>
      </c>
      <c r="G58" s="54" t="s">
        <v>319</v>
      </c>
      <c r="H58" s="54" t="s">
        <v>60</v>
      </c>
      <c r="I58" s="54" t="s">
        <v>74</v>
      </c>
      <c r="J58" s="54">
        <v>0</v>
      </c>
      <c r="K58" s="54">
        <v>3.2023999999999999</v>
      </c>
      <c r="L58" s="54" t="s">
        <v>37</v>
      </c>
      <c r="M58" s="54" t="s">
        <v>38</v>
      </c>
      <c r="N58" s="54" t="s">
        <v>39</v>
      </c>
      <c r="O58" s="54" t="s">
        <v>299</v>
      </c>
      <c r="P58" s="54" t="s">
        <v>291</v>
      </c>
      <c r="Q58" s="30" t="s">
        <v>292</v>
      </c>
      <c r="R58" s="56">
        <v>50</v>
      </c>
      <c r="S58" s="56">
        <v>2228</v>
      </c>
      <c r="T58" s="57">
        <f>R58*S58</f>
        <v>111400</v>
      </c>
      <c r="U58" s="57">
        <f t="shared" ref="U58" si="25">T58*1.12</f>
        <v>124768.00000000001</v>
      </c>
      <c r="V58" s="54" t="s">
        <v>21</v>
      </c>
      <c r="W58" s="54" t="s">
        <v>21</v>
      </c>
    </row>
    <row r="59" spans="1:25" s="21" customFormat="1" ht="75" x14ac:dyDescent="0.25">
      <c r="B59" s="70" t="s">
        <v>320</v>
      </c>
      <c r="C59" s="54" t="s">
        <v>321</v>
      </c>
      <c r="D59" s="54" t="s">
        <v>322</v>
      </c>
      <c r="E59" s="54" t="s">
        <v>323</v>
      </c>
      <c r="F59" s="54" t="s">
        <v>324</v>
      </c>
      <c r="G59" s="54" t="s">
        <v>325</v>
      </c>
      <c r="H59" s="54" t="s">
        <v>60</v>
      </c>
      <c r="I59" s="54" t="s">
        <v>74</v>
      </c>
      <c r="J59" s="54">
        <v>0</v>
      </c>
      <c r="K59" s="54">
        <v>3.2023999999999999</v>
      </c>
      <c r="L59" s="54" t="s">
        <v>37</v>
      </c>
      <c r="M59" s="54" t="s">
        <v>38</v>
      </c>
      <c r="N59" s="54" t="s">
        <v>39</v>
      </c>
      <c r="O59" s="54" t="s">
        <v>326</v>
      </c>
      <c r="P59" s="54" t="s">
        <v>59</v>
      </c>
      <c r="Q59" s="30" t="s">
        <v>329</v>
      </c>
      <c r="R59" s="56">
        <v>50</v>
      </c>
      <c r="S59" s="56">
        <v>992.87</v>
      </c>
      <c r="T59" s="57">
        <f>R59*S59</f>
        <v>49643.5</v>
      </c>
      <c r="U59" s="57">
        <f t="shared" ref="U59" si="26">T59*1.12</f>
        <v>55600.720000000008</v>
      </c>
      <c r="V59" s="54" t="s">
        <v>21</v>
      </c>
      <c r="W59" s="54" t="s">
        <v>21</v>
      </c>
    </row>
    <row r="60" spans="1:25" s="21" customFormat="1" x14ac:dyDescent="0.25">
      <c r="B60" s="34"/>
      <c r="C60" s="35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7">
        <f>SUM(T12:T59)</f>
        <v>4933354467.038929</v>
      </c>
      <c r="U60" s="37">
        <f>SUM(U12:U59)</f>
        <v>5525357003.0835991</v>
      </c>
      <c r="V60" s="36"/>
      <c r="W60" s="36"/>
    </row>
    <row r="61" spans="1:25" s="21" customFormat="1" ht="12.75" customHeight="1" x14ac:dyDescent="0.25">
      <c r="B61" s="26"/>
      <c r="C61" s="38" t="s">
        <v>25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39"/>
      <c r="T61" s="39"/>
      <c r="U61" s="39"/>
      <c r="V61" s="23"/>
      <c r="W61" s="23"/>
      <c r="X61" s="40"/>
      <c r="Y61" s="40"/>
    </row>
    <row r="62" spans="1:25" s="21" customFormat="1" ht="150" x14ac:dyDescent="0.25">
      <c r="A62" s="21" t="s">
        <v>46</v>
      </c>
      <c r="B62" s="26" t="s">
        <v>47</v>
      </c>
      <c r="C62" s="41" t="s">
        <v>77</v>
      </c>
      <c r="D62" s="31" t="s">
        <v>29</v>
      </c>
      <c r="E62" s="32" t="s">
        <v>30</v>
      </c>
      <c r="F62" s="32" t="s">
        <v>30</v>
      </c>
      <c r="G62" s="48" t="s">
        <v>52</v>
      </c>
      <c r="H62" s="48" t="s">
        <v>60</v>
      </c>
      <c r="I62" s="22" t="s">
        <v>44</v>
      </c>
      <c r="J62" s="28">
        <v>100</v>
      </c>
      <c r="K62" s="23">
        <v>12.202299999999999</v>
      </c>
      <c r="L62" s="30" t="s">
        <v>23</v>
      </c>
      <c r="M62" s="30" t="s">
        <v>24</v>
      </c>
      <c r="N62" s="42" t="s">
        <v>20</v>
      </c>
      <c r="O62" s="30" t="s">
        <v>51</v>
      </c>
      <c r="P62" s="30" t="s">
        <v>58</v>
      </c>
      <c r="Q62" s="30" t="s">
        <v>20</v>
      </c>
      <c r="R62" s="43">
        <v>1</v>
      </c>
      <c r="S62" s="44">
        <v>22463776.331999999</v>
      </c>
      <c r="T62" s="33">
        <f t="shared" ref="T62:T69" si="27">R62*S62</f>
        <v>22463776.331999999</v>
      </c>
      <c r="U62" s="33">
        <f t="shared" ref="U62:U69" si="28">T62*1.12</f>
        <v>25159429.491840001</v>
      </c>
      <c r="V62" s="30" t="s">
        <v>21</v>
      </c>
      <c r="W62" s="30" t="s">
        <v>21</v>
      </c>
    </row>
    <row r="63" spans="1:25" s="21" customFormat="1" ht="123.75" customHeight="1" x14ac:dyDescent="0.25">
      <c r="A63" s="21" t="s">
        <v>46</v>
      </c>
      <c r="B63" s="26" t="s">
        <v>47</v>
      </c>
      <c r="C63" s="41" t="s">
        <v>78</v>
      </c>
      <c r="D63" s="31" t="s">
        <v>27</v>
      </c>
      <c r="E63" s="32" t="s">
        <v>28</v>
      </c>
      <c r="F63" s="32" t="s">
        <v>28</v>
      </c>
      <c r="G63" s="48" t="s">
        <v>49</v>
      </c>
      <c r="H63" s="48" t="s">
        <v>60</v>
      </c>
      <c r="I63" s="22" t="s">
        <v>44</v>
      </c>
      <c r="J63" s="28">
        <v>100</v>
      </c>
      <c r="K63" s="23">
        <v>12.202299999999999</v>
      </c>
      <c r="L63" s="30" t="s">
        <v>23</v>
      </c>
      <c r="M63" s="30" t="s">
        <v>24</v>
      </c>
      <c r="N63" s="42" t="s">
        <v>20</v>
      </c>
      <c r="O63" s="30" t="s">
        <v>51</v>
      </c>
      <c r="P63" s="30" t="s">
        <v>58</v>
      </c>
      <c r="Q63" s="30" t="s">
        <v>20</v>
      </c>
      <c r="R63" s="43">
        <v>1</v>
      </c>
      <c r="S63" s="44">
        <v>720123722.847</v>
      </c>
      <c r="T63" s="33">
        <f t="shared" si="27"/>
        <v>720123722.847</v>
      </c>
      <c r="U63" s="33">
        <f t="shared" si="28"/>
        <v>806538569.58864009</v>
      </c>
      <c r="V63" s="30" t="s">
        <v>21</v>
      </c>
      <c r="W63" s="30" t="s">
        <v>21</v>
      </c>
    </row>
    <row r="64" spans="1:25" s="21" customFormat="1" ht="150" x14ac:dyDescent="0.25">
      <c r="A64" s="21" t="s">
        <v>46</v>
      </c>
      <c r="B64" s="26" t="s">
        <v>47</v>
      </c>
      <c r="C64" s="27" t="s">
        <v>79</v>
      </c>
      <c r="D64" s="52" t="s">
        <v>31</v>
      </c>
      <c r="E64" s="32" t="s">
        <v>32</v>
      </c>
      <c r="F64" s="32" t="s">
        <v>32</v>
      </c>
      <c r="G64" s="32" t="s">
        <v>26</v>
      </c>
      <c r="H64" s="48" t="s">
        <v>60</v>
      </c>
      <c r="I64" s="22" t="s">
        <v>44</v>
      </c>
      <c r="J64" s="28">
        <v>100</v>
      </c>
      <c r="K64" s="23">
        <v>12.202299999999999</v>
      </c>
      <c r="L64" s="29" t="s">
        <v>23</v>
      </c>
      <c r="M64" s="29" t="s">
        <v>24</v>
      </c>
      <c r="N64" s="28" t="s">
        <v>20</v>
      </c>
      <c r="O64" s="29" t="s">
        <v>51</v>
      </c>
      <c r="P64" s="29" t="s">
        <v>57</v>
      </c>
      <c r="Q64" s="29" t="s">
        <v>20</v>
      </c>
      <c r="R64" s="63">
        <v>1</v>
      </c>
      <c r="S64" s="64">
        <v>567723636.10000002</v>
      </c>
      <c r="T64" s="33">
        <f t="shared" si="27"/>
        <v>567723636.10000002</v>
      </c>
      <c r="U64" s="33">
        <f t="shared" si="28"/>
        <v>635850472.43200004</v>
      </c>
      <c r="V64" s="29" t="s">
        <v>21</v>
      </c>
      <c r="W64" s="29" t="s">
        <v>21</v>
      </c>
    </row>
    <row r="65" spans="2:23" s="21" customFormat="1" ht="150" x14ac:dyDescent="0.25">
      <c r="B65" s="26" t="s">
        <v>47</v>
      </c>
      <c r="C65" s="41" t="s">
        <v>55</v>
      </c>
      <c r="D65" s="54" t="s">
        <v>29</v>
      </c>
      <c r="E65" s="48" t="s">
        <v>30</v>
      </c>
      <c r="F65" s="48" t="s">
        <v>30</v>
      </c>
      <c r="G65" s="48" t="s">
        <v>53</v>
      </c>
      <c r="H65" s="48" t="s">
        <v>60</v>
      </c>
      <c r="I65" s="22" t="s">
        <v>44</v>
      </c>
      <c r="J65" s="28">
        <v>100</v>
      </c>
      <c r="K65" s="23">
        <v>11.202299999999999</v>
      </c>
      <c r="L65" s="29" t="s">
        <v>23</v>
      </c>
      <c r="M65" s="29" t="s">
        <v>24</v>
      </c>
      <c r="N65" s="28" t="s">
        <v>20</v>
      </c>
      <c r="O65" s="29" t="s">
        <v>51</v>
      </c>
      <c r="P65" s="29" t="s">
        <v>57</v>
      </c>
      <c r="Q65" s="55" t="s">
        <v>20</v>
      </c>
      <c r="R65" s="56">
        <v>1</v>
      </c>
      <c r="S65" s="57">
        <v>0.01</v>
      </c>
      <c r="T65" s="57">
        <f t="shared" si="27"/>
        <v>0.01</v>
      </c>
      <c r="U65" s="57">
        <f t="shared" si="28"/>
        <v>1.1200000000000002E-2</v>
      </c>
      <c r="V65" s="58" t="s">
        <v>21</v>
      </c>
      <c r="W65" s="29" t="s">
        <v>21</v>
      </c>
    </row>
    <row r="66" spans="2:23" s="21" customFormat="1" ht="150" x14ac:dyDescent="0.25">
      <c r="B66" s="26" t="s">
        <v>47</v>
      </c>
      <c r="C66" s="27" t="s">
        <v>56</v>
      </c>
      <c r="D66" s="54" t="s">
        <v>29</v>
      </c>
      <c r="E66" s="48" t="s">
        <v>30</v>
      </c>
      <c r="F66" s="48" t="s">
        <v>30</v>
      </c>
      <c r="G66" s="48" t="s">
        <v>54</v>
      </c>
      <c r="H66" s="48" t="s">
        <v>60</v>
      </c>
      <c r="I66" s="22" t="s">
        <v>44</v>
      </c>
      <c r="J66" s="28">
        <v>100</v>
      </c>
      <c r="K66" s="23">
        <v>11.202299999999999</v>
      </c>
      <c r="L66" s="29" t="s">
        <v>23</v>
      </c>
      <c r="M66" s="29" t="s">
        <v>24</v>
      </c>
      <c r="N66" s="28" t="s">
        <v>20</v>
      </c>
      <c r="O66" s="29" t="s">
        <v>51</v>
      </c>
      <c r="P66" s="29" t="s">
        <v>57</v>
      </c>
      <c r="Q66" s="55" t="s">
        <v>20</v>
      </c>
      <c r="R66" s="56">
        <v>1</v>
      </c>
      <c r="S66" s="57">
        <v>846150602.70599997</v>
      </c>
      <c r="T66" s="57">
        <f t="shared" si="27"/>
        <v>846150602.70599997</v>
      </c>
      <c r="U66" s="57">
        <f t="shared" si="28"/>
        <v>947688675.03072011</v>
      </c>
      <c r="V66" s="58" t="s">
        <v>21</v>
      </c>
      <c r="W66" s="29" t="s">
        <v>21</v>
      </c>
    </row>
    <row r="67" spans="2:23" s="21" customFormat="1" ht="150" x14ac:dyDescent="0.25">
      <c r="B67" s="26" t="s">
        <v>47</v>
      </c>
      <c r="C67" s="59" t="s">
        <v>330</v>
      </c>
      <c r="D67" s="54" t="s">
        <v>63</v>
      </c>
      <c r="E67" s="48" t="s">
        <v>64</v>
      </c>
      <c r="F67" s="48" t="s">
        <v>307</v>
      </c>
      <c r="G67" s="48" t="s">
        <v>66</v>
      </c>
      <c r="H67" s="48" t="s">
        <v>60</v>
      </c>
      <c r="I67" s="22" t="s">
        <v>44</v>
      </c>
      <c r="J67" s="60">
        <v>100</v>
      </c>
      <c r="K67" s="23">
        <v>3.2023999999999999</v>
      </c>
      <c r="L67" s="29" t="s">
        <v>23</v>
      </c>
      <c r="M67" s="55" t="s">
        <v>61</v>
      </c>
      <c r="N67" s="28" t="s">
        <v>20</v>
      </c>
      <c r="O67" s="29" t="s">
        <v>51</v>
      </c>
      <c r="P67" s="55" t="s">
        <v>62</v>
      </c>
      <c r="Q67" s="54" t="s">
        <v>47</v>
      </c>
      <c r="R67" s="61">
        <v>1</v>
      </c>
      <c r="S67" s="62">
        <v>4358.95</v>
      </c>
      <c r="T67" s="62">
        <f t="shared" si="27"/>
        <v>4358.95</v>
      </c>
      <c r="U67" s="62">
        <f t="shared" si="28"/>
        <v>4882.0240000000003</v>
      </c>
      <c r="V67" s="58" t="s">
        <v>21</v>
      </c>
      <c r="W67" s="29" t="s">
        <v>21</v>
      </c>
    </row>
    <row r="68" spans="2:23" s="21" customFormat="1" ht="150" x14ac:dyDescent="0.25">
      <c r="B68" s="26" t="s">
        <v>47</v>
      </c>
      <c r="C68" s="27" t="s">
        <v>81</v>
      </c>
      <c r="D68" s="54" t="s">
        <v>63</v>
      </c>
      <c r="E68" s="48" t="s">
        <v>64</v>
      </c>
      <c r="F68" s="54" t="s">
        <v>65</v>
      </c>
      <c r="G68" s="48" t="s">
        <v>66</v>
      </c>
      <c r="H68" s="48" t="s">
        <v>60</v>
      </c>
      <c r="I68" s="22" t="s">
        <v>44</v>
      </c>
      <c r="J68" s="28">
        <v>100</v>
      </c>
      <c r="K68" s="23">
        <v>12.202299999999999</v>
      </c>
      <c r="L68" s="29" t="s">
        <v>23</v>
      </c>
      <c r="M68" s="29" t="s">
        <v>67</v>
      </c>
      <c r="N68" s="28" t="s">
        <v>20</v>
      </c>
      <c r="O68" s="29" t="s">
        <v>51</v>
      </c>
      <c r="P68" s="29" t="s">
        <v>57</v>
      </c>
      <c r="Q68" s="65" t="s">
        <v>47</v>
      </c>
      <c r="R68" s="61">
        <v>1</v>
      </c>
      <c r="S68" s="62">
        <v>37006200</v>
      </c>
      <c r="T68" s="62">
        <f t="shared" si="27"/>
        <v>37006200</v>
      </c>
      <c r="U68" s="62">
        <f t="shared" si="28"/>
        <v>41446944.000000007</v>
      </c>
      <c r="V68" s="58" t="s">
        <v>21</v>
      </c>
      <c r="W68" s="29" t="s">
        <v>21</v>
      </c>
    </row>
    <row r="69" spans="2:23" s="21" customFormat="1" ht="150" x14ac:dyDescent="0.25">
      <c r="B69" s="26" t="s">
        <v>47</v>
      </c>
      <c r="C69" s="59" t="s">
        <v>82</v>
      </c>
      <c r="D69" s="54" t="s">
        <v>63</v>
      </c>
      <c r="E69" s="48" t="s">
        <v>64</v>
      </c>
      <c r="F69" s="54" t="s">
        <v>65</v>
      </c>
      <c r="G69" s="48" t="s">
        <v>66</v>
      </c>
      <c r="H69" s="48" t="s">
        <v>60</v>
      </c>
      <c r="I69" s="22" t="s">
        <v>44</v>
      </c>
      <c r="J69" s="28">
        <v>100</v>
      </c>
      <c r="K69" s="23">
        <v>12.202299999999999</v>
      </c>
      <c r="L69" s="29" t="s">
        <v>23</v>
      </c>
      <c r="M69" s="29" t="s">
        <v>24</v>
      </c>
      <c r="N69" s="28" t="s">
        <v>20</v>
      </c>
      <c r="O69" s="29" t="s">
        <v>51</v>
      </c>
      <c r="P69" s="29" t="s">
        <v>57</v>
      </c>
      <c r="Q69" s="65" t="s">
        <v>47</v>
      </c>
      <c r="R69" s="61">
        <v>1</v>
      </c>
      <c r="S69" s="62">
        <v>88704</v>
      </c>
      <c r="T69" s="62">
        <f t="shared" si="27"/>
        <v>88704</v>
      </c>
      <c r="U69" s="62">
        <f t="shared" si="28"/>
        <v>99348.48000000001</v>
      </c>
      <c r="V69" s="58" t="s">
        <v>21</v>
      </c>
      <c r="W69" s="29" t="s">
        <v>21</v>
      </c>
    </row>
    <row r="70" spans="2:23" x14ac:dyDescent="0.25">
      <c r="B70" s="20"/>
      <c r="C70" s="19" t="s">
        <v>42</v>
      </c>
      <c r="D70" s="17"/>
      <c r="E70" s="17"/>
      <c r="F70" s="17"/>
      <c r="G70" s="17"/>
      <c r="H70" s="5"/>
      <c r="I70" s="5"/>
      <c r="J70" s="5"/>
      <c r="K70" s="5"/>
      <c r="L70" s="5"/>
      <c r="M70" s="5"/>
      <c r="N70" s="5"/>
      <c r="O70" s="5"/>
      <c r="P70" s="5"/>
      <c r="Q70" s="17"/>
      <c r="R70" s="17"/>
      <c r="S70" s="17"/>
      <c r="T70" s="18">
        <f>SUM(T62:T69)</f>
        <v>2193561000.9449997</v>
      </c>
      <c r="U70" s="18">
        <f>SUM(U62:U69)</f>
        <v>2456788321.0584006</v>
      </c>
      <c r="V70" s="17"/>
      <c r="W70" s="17"/>
    </row>
    <row r="71" spans="2:23" x14ac:dyDescent="0.25">
      <c r="B71" s="20"/>
      <c r="C71" s="19" t="s">
        <v>43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6">
        <f>T70+T60</f>
        <v>7126915467.9839287</v>
      </c>
      <c r="U71" s="6">
        <f>U70+U60</f>
        <v>7982145324.1420002</v>
      </c>
      <c r="V71" s="5"/>
      <c r="W71" s="5"/>
    </row>
    <row r="74" spans="2:23" customFormat="1" ht="18.75" x14ac:dyDescent="0.25">
      <c r="E74" s="49"/>
      <c r="F74" s="49"/>
      <c r="G74" s="49"/>
      <c r="H74" s="49"/>
      <c r="I74" s="50"/>
    </row>
    <row r="75" spans="2:23" customFormat="1" ht="18.75" x14ac:dyDescent="0.25">
      <c r="E75" s="49"/>
      <c r="F75" s="49"/>
      <c r="G75" s="49"/>
      <c r="H75" s="49"/>
      <c r="I75" s="50"/>
      <c r="J75" s="10"/>
    </row>
    <row r="76" spans="2:23" customFormat="1" ht="18.75" x14ac:dyDescent="0.25">
      <c r="E76" s="49"/>
      <c r="F76" s="49"/>
      <c r="G76" s="49"/>
      <c r="H76" s="49"/>
      <c r="I76" s="50"/>
      <c r="J76" s="10"/>
    </row>
    <row r="77" spans="2:23" customFormat="1" ht="18.75" x14ac:dyDescent="0.25">
      <c r="E77" s="49"/>
      <c r="F77" s="49"/>
      <c r="G77" s="49"/>
      <c r="H77" s="49"/>
      <c r="I77" s="50"/>
      <c r="J77" s="10"/>
    </row>
    <row r="78" spans="2:23" customFormat="1" ht="18.75" x14ac:dyDescent="0.25">
      <c r="E78" s="49"/>
      <c r="F78" s="49"/>
      <c r="G78" s="49"/>
      <c r="H78" s="49"/>
      <c r="I78" s="50"/>
      <c r="J78" s="10"/>
    </row>
    <row r="79" spans="2:23" customFormat="1" ht="15.75" x14ac:dyDescent="0.25">
      <c r="D79" s="8"/>
      <c r="E79" s="8"/>
      <c r="F79" s="8"/>
      <c r="G79" s="8"/>
      <c r="H79" s="8"/>
      <c r="I79" s="10"/>
      <c r="J79" s="10"/>
      <c r="K79" s="11"/>
      <c r="L79" s="9"/>
    </row>
    <row r="80" spans="2:23" customFormat="1" x14ac:dyDescent="0.25">
      <c r="B80" s="51"/>
      <c r="C80" s="51"/>
      <c r="D80" s="1"/>
      <c r="E80" s="13"/>
      <c r="F80" s="13"/>
      <c r="G80" s="13"/>
      <c r="H80" s="13"/>
      <c r="I80" s="13"/>
      <c r="J80" s="13"/>
      <c r="K80" s="14"/>
      <c r="L80" s="15"/>
    </row>
    <row r="81" spans="2:12" customFormat="1" x14ac:dyDescent="0.25">
      <c r="B81" s="51"/>
      <c r="C81" s="51"/>
      <c r="D81" s="1"/>
      <c r="E81" s="13"/>
      <c r="F81" s="13"/>
      <c r="G81" s="13"/>
      <c r="H81" s="13"/>
      <c r="I81" s="13"/>
      <c r="J81" s="13"/>
      <c r="K81" s="14"/>
      <c r="L81" s="15"/>
    </row>
    <row r="82" spans="2:12" customFormat="1" x14ac:dyDescent="0.25">
      <c r="B82" s="51"/>
      <c r="C82" s="51"/>
      <c r="D82" s="1"/>
      <c r="E82" s="13"/>
      <c r="F82" s="13"/>
      <c r="G82" s="13"/>
      <c r="H82" s="13"/>
      <c r="I82" s="13"/>
      <c r="J82" s="13"/>
      <c r="K82" s="14"/>
      <c r="L82" s="15"/>
    </row>
    <row r="83" spans="2:12" customFormat="1" x14ac:dyDescent="0.25">
      <c r="B83" s="51"/>
      <c r="C83" s="51"/>
      <c r="D83" s="1"/>
      <c r="E83" s="13"/>
      <c r="F83" s="13"/>
      <c r="G83" s="13"/>
      <c r="H83" s="13"/>
      <c r="I83" s="13"/>
      <c r="J83" s="13"/>
      <c r="K83" s="14"/>
      <c r="L83" s="15"/>
    </row>
    <row r="84" spans="2:12" customFormat="1" x14ac:dyDescent="0.25">
      <c r="B84" s="51"/>
      <c r="C84" s="51"/>
      <c r="D84" s="1"/>
      <c r="E84" s="16"/>
      <c r="F84" s="13"/>
      <c r="G84" s="13"/>
      <c r="H84" s="13"/>
      <c r="I84" s="13"/>
      <c r="J84" s="13"/>
      <c r="K84" s="14"/>
      <c r="L84" s="15"/>
    </row>
    <row r="85" spans="2:12" customFormat="1" x14ac:dyDescent="0.25">
      <c r="B85" s="51"/>
      <c r="C85" s="51"/>
      <c r="D85" s="1"/>
      <c r="E85" s="13"/>
      <c r="F85" s="13"/>
      <c r="G85" s="13"/>
      <c r="H85" s="13"/>
      <c r="I85" s="13"/>
      <c r="J85" s="13"/>
      <c r="K85" s="14"/>
      <c r="L85" s="15"/>
    </row>
    <row r="86" spans="2:12" customFormat="1" x14ac:dyDescent="0.25">
      <c r="B86" s="51"/>
      <c r="C86" s="51"/>
      <c r="D86" s="1"/>
      <c r="E86" s="13"/>
      <c r="F86" s="13"/>
      <c r="G86" s="13"/>
      <c r="H86" s="13"/>
      <c r="I86" s="13"/>
      <c r="J86" s="13"/>
      <c r="K86" s="14"/>
      <c r="L86" s="15"/>
    </row>
    <row r="87" spans="2:12" customFormat="1" x14ac:dyDescent="0.25">
      <c r="B87" s="51"/>
      <c r="C87" s="51"/>
      <c r="D87" s="1"/>
      <c r="E87" s="13"/>
      <c r="F87" s="13"/>
      <c r="G87" s="13"/>
      <c r="H87" s="13"/>
      <c r="I87" s="13"/>
      <c r="J87" s="13"/>
      <c r="K87" s="14"/>
      <c r="L87" s="15"/>
    </row>
    <row r="88" spans="2:12" customFormat="1" x14ac:dyDescent="0.25">
      <c r="B88" s="51"/>
      <c r="C88" s="51"/>
      <c r="D88" s="1"/>
      <c r="E88" s="13"/>
      <c r="F88" s="13"/>
      <c r="G88" s="13"/>
      <c r="H88" s="13"/>
      <c r="I88" s="13"/>
      <c r="J88" s="13"/>
      <c r="K88" s="14"/>
      <c r="L88" s="15"/>
    </row>
    <row r="89" spans="2:12" customFormat="1" x14ac:dyDescent="0.25">
      <c r="D89" s="12"/>
      <c r="E89" s="13"/>
      <c r="F89" s="13"/>
      <c r="G89" s="13"/>
      <c r="H89" s="13"/>
      <c r="I89" s="13"/>
      <c r="J89" s="13"/>
      <c r="K89" s="14"/>
      <c r="L89" s="15"/>
    </row>
  </sheetData>
  <autoFilter ref="A10:Y71"/>
  <dataValidations count="1">
    <dataValidation type="whole" allowBlank="1" showInputMessage="1" showErrorMessage="1" sqref="J62:J69">
      <formula1>0</formula1>
      <formula2>100</formula2>
    </dataValidation>
  </dataValidations>
  <printOptions horizontalCentered="1"/>
  <pageMargins left="0" right="0" top="0.43307086614173229" bottom="0.3937007874015748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2024-02-29T08:30:24Z</cp:lastPrinted>
  <dcterms:created xsi:type="dcterms:W3CDTF">2021-10-12T10:44:16Z</dcterms:created>
  <dcterms:modified xsi:type="dcterms:W3CDTF">2024-03-12T08:05:08Z</dcterms:modified>
</cp:coreProperties>
</file>