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05" windowWidth="28980" windowHeight="699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Report'!$A$10:$AN$33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U22" i="1" l="1"/>
  <c r="T22" i="1"/>
  <c r="T21" i="1"/>
  <c r="U21" i="1"/>
  <c r="T14" i="1" l="1"/>
  <c r="U14" i="1"/>
  <c r="T15" i="1"/>
  <c r="U15" i="1" s="1"/>
  <c r="T16" i="1"/>
  <c r="U16" i="1" s="1"/>
  <c r="T17" i="1"/>
  <c r="U17" i="1" s="1"/>
  <c r="T18" i="1"/>
  <c r="U18" i="1"/>
  <c r="T19" i="1"/>
  <c r="U19" i="1" s="1"/>
  <c r="T20" i="1"/>
  <c r="U20" i="1" s="1"/>
  <c r="T13" i="1" l="1"/>
  <c r="U13" i="1" s="1"/>
  <c r="T31" i="1" l="1"/>
  <c r="U31" i="1"/>
  <c r="T30" i="1"/>
  <c r="U30" i="1" s="1"/>
  <c r="T29" i="1" l="1"/>
  <c r="U29" i="1" s="1"/>
  <c r="T28" i="1" l="1"/>
  <c r="T27" i="1"/>
  <c r="U27" i="1" s="1"/>
  <c r="U28" i="1" l="1"/>
  <c r="T24" i="1"/>
  <c r="T25" i="1"/>
  <c r="U25" i="1" s="1"/>
  <c r="T26" i="1"/>
  <c r="T32" i="1" l="1"/>
  <c r="U26" i="1"/>
  <c r="U32" i="1" s="1"/>
  <c r="T33" i="1"/>
  <c r="U24" i="1"/>
  <c r="T12" i="1"/>
  <c r="U12" i="1" l="1"/>
  <c r="U33" i="1" l="1"/>
</calcChain>
</file>

<file path=xl/sharedStrings.xml><?xml version="1.0" encoding="utf-8"?>
<sst xmlns="http://schemas.openxmlformats.org/spreadsheetml/2006/main" count="322" uniqueCount="137">
  <si>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</si>
  <si>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</si>
  <si>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</si>
  <si>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</si>
  <si>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</si>
  <si>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</si>
  <si>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</si>
  <si>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</si>
  <si>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</si>
  <si>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</si>
  <si>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</si>
  <si>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</si>
  <si>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</si>
  <si>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</si>
  <si>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</si>
  <si>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</si>
  <si>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</si>
  <si>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</si>
  <si>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</si>
  <si>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</si>
  <si>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</si>
  <si>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</si>
  <si>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</si>
  <si>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</si>
  <si>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</si>
  <si>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</si>
  <si>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</si>
  <si>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</si>
  <si>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</si>
  <si>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</si>
  <si>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</si>
  <si>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</si>
  <si>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</si>
  <si>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</si>
  <si>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</si>
  <si>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</si>
  <si>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</si>
  <si>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</si>
  <si>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</si>
  <si>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</si>
  <si>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</si>
  <si>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</si>
  <si>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</si>
  <si>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</si>
  <si>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</si>
  <si>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</si>
  <si>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</si>
  <si>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</si>
  <si>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</si>
  <si>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</si>
  <si>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</si>
  <si>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>1 Т</t>
  </si>
  <si>
    <t>с 01.2024 по 12.2024 (включительно)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</si>
  <si>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</si>
  <si>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</si>
  <si>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</si>
  <si>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</si>
  <si>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>6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</si>
  <si>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</si>
  <si>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</si>
  <si>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</si>
  <si>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</si>
  <si>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7 У</t>
  </si>
  <si>
    <t>Оказание услуги по передаче и распределению электрической энергии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</si>
  <si>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</si>
  <si>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</si>
  <si>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</si>
  <si>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</si>
  <si>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</si>
  <si>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</si>
  <si>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</si>
  <si>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00290022641</t>
  </si>
  <si>
    <t>2 Т</t>
  </si>
  <si>
    <t>271224.300.000001</t>
  </si>
  <si>
    <t>Реле</t>
  </si>
  <si>
    <t>промежуточное</t>
  </si>
  <si>
    <t>РЕЛЕ SIR6W 220-240VAC/DC-R</t>
  </si>
  <si>
    <t>73-1-9</t>
  </si>
  <si>
    <t>ШТ</t>
  </si>
  <si>
    <t>Окончательный платеж -100%, Промежуточный платеж - 0% , Предоплата - 0%</t>
  </si>
  <si>
    <t>По декабрь 2024, согласно письменным заявкам заказчика, в течение 30 календарных дней</t>
  </si>
  <si>
    <t>2-1 У</t>
  </si>
  <si>
    <t>3-1 У</t>
  </si>
  <si>
    <t xml:space="preserve"> 4-1 У</t>
  </si>
  <si>
    <t xml:space="preserve">Годовой план закупок товаров, работ и услуг с применением Особого порядка ТОО "Богатырь Комир" на 2024 год </t>
  </si>
  <si>
    <t>8-1 У</t>
  </si>
  <si>
    <t>9-1 У</t>
  </si>
  <si>
    <t>00110012672</t>
  </si>
  <si>
    <t>00110032085</t>
  </si>
  <si>
    <t>00110032666</t>
  </si>
  <si>
    <t>00110040722</t>
  </si>
  <si>
    <t>00110042596</t>
  </si>
  <si>
    <t>00110042836</t>
  </si>
  <si>
    <t>00110050206</t>
  </si>
  <si>
    <t>3 Т</t>
  </si>
  <si>
    <t>4 Т</t>
  </si>
  <si>
    <t>5 Т</t>
  </si>
  <si>
    <t>6 Т</t>
  </si>
  <si>
    <t>7 Т</t>
  </si>
  <si>
    <t>8 Т</t>
  </si>
  <si>
    <t>9 Т</t>
  </si>
  <si>
    <t>271240.900.000128</t>
  </si>
  <si>
    <t>Приставка пневматическая</t>
  </si>
  <si>
    <t>для создания выдержки времени при выключении контактора</t>
  </si>
  <si>
    <t xml:space="preserve">ПРИСТАВКА ВЫДЕРЖКИ ВРЕМЕНИ </t>
  </si>
  <si>
    <t>271221.300.000002</t>
  </si>
  <si>
    <t>Предохранитель</t>
  </si>
  <si>
    <t>плавкий, номинальный ток 1 А</t>
  </si>
  <si>
    <t>ПРЕДОХРАНИТЕЛЬ  1А 250В</t>
  </si>
  <si>
    <t>271221.300.000000</t>
  </si>
  <si>
    <t>плавкий, номинальный ток 0,5 А</t>
  </si>
  <si>
    <t>ВСТАВКА ПЛАВКАЯ  0.315А 250В</t>
  </si>
  <si>
    <t>279033.300.000005</t>
  </si>
  <si>
    <t>Кнопка</t>
  </si>
  <si>
    <t>для электросигнализации</t>
  </si>
  <si>
    <t>КНОПКА КЕ 011У3 ИСП2 ТОЛКАТЕЛЬ ЧЕРНЫЙ</t>
  </si>
  <si>
    <t>271231.900.000016</t>
  </si>
  <si>
    <t>Ящик</t>
  </si>
  <si>
    <t>силовой, серия ЯРВ</t>
  </si>
  <si>
    <t>ЯЩИК КАБЕЛЬНЫЙ ЯКГМ 20*2</t>
  </si>
  <si>
    <t>271223.700.000010</t>
  </si>
  <si>
    <t>тактовая</t>
  </si>
  <si>
    <t>КНОПКА ТАКТОВАЯ 6*6 УГЛОВАЯ</t>
  </si>
  <si>
    <t>271223.700.000070</t>
  </si>
  <si>
    <t>Переключатель</t>
  </si>
  <si>
    <t>управления, серия ПЕ-031</t>
  </si>
  <si>
    <t>ПЕРЕКЛЮЧАТЕЛЬ ПЕ-032 УХЛ-3 ТИП 1С</t>
  </si>
  <si>
    <t>По декабрь 2024, согласно письменным заявкам заказчика, в течение 15 рабочих дней</t>
  </si>
  <si>
    <t>Окончательный платеж -0%, Промежуточный платеж - 0% , Предоплата - 100%</t>
  </si>
  <si>
    <t>00290031915</t>
  </si>
  <si>
    <t>10 Т</t>
  </si>
  <si>
    <t>266012.900.000044</t>
  </si>
  <si>
    <t>Динамометр</t>
  </si>
  <si>
    <t>для поверки испытательных рабочих средств измерений, переносной</t>
  </si>
  <si>
    <t>ДИНАМОМЕТР 0,25 ... 5 кН</t>
  </si>
  <si>
    <t>По декабрь 2024, согласно письменным заявкам заказчика, в течение 60 рабочих дней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</si>
  <si>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1674 от 27.12.2023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</si>
</sst>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2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4" fontId="13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/>
    </xf>
    <xf numFmtId="4" fontId="15" fillId="0" borderId="0" xfId="3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  <xf numFmtId="0" fontId="15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4" fillId="2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Border="1"/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tabSelected="1" topLeftCell="B1" zoomScale="80" zoomScaleNormal="80" workbookViewId="0">
      <selection activeCell="D62" sqref="D62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4" width="18.85546875" style="1" customWidth="1"/>
    <col min="25" max="25" width="19.7109375" style="1" customWidth="1"/>
    <col min="26" max="40" width="10.42578125" style="1" customWidth="1"/>
    <col min="41" max="16384" width="9.140625" style="1"/>
  </cols>
  <sheetData>
    <row r="1" spans="1:40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23</v>
      </c>
    </row>
    <row r="2" spans="1:40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40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46</v>
      </c>
    </row>
    <row r="4" spans="1:40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136</v>
      </c>
    </row>
    <row r="5" spans="1:40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40" x14ac:dyDescent="0.25">
      <c r="D6" s="3"/>
      <c r="E6" s="3" t="s">
        <v>84</v>
      </c>
      <c r="F6" s="3"/>
      <c r="G6" s="3"/>
      <c r="H6" s="3"/>
      <c r="I6" s="3"/>
      <c r="J6" s="3"/>
      <c r="K6" s="3"/>
      <c r="L6" s="3"/>
    </row>
    <row r="7" spans="1:40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40" ht="15.75" thickBot="1" x14ac:dyDescent="0.3"/>
    <row r="9" spans="1:40" ht="86.25" customHeight="1" thickBot="1" x14ac:dyDescent="0.3">
      <c r="B9" s="2" t="s">
        <v>49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4"/>
    </row>
    <row r="11" spans="1:40" x14ac:dyDescent="0.25">
      <c r="C11" s="4" t="s">
        <v>42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40" s="21" customFormat="1" ht="150" x14ac:dyDescent="0.25">
      <c r="A12" s="21" t="s">
        <v>47</v>
      </c>
      <c r="B12" s="26" t="s">
        <v>48</v>
      </c>
      <c r="C12" s="46" t="s">
        <v>51</v>
      </c>
      <c r="D12" s="31" t="s">
        <v>34</v>
      </c>
      <c r="E12" s="32" t="s">
        <v>35</v>
      </c>
      <c r="F12" s="32" t="s">
        <v>36</v>
      </c>
      <c r="G12" s="32" t="s">
        <v>37</v>
      </c>
      <c r="H12" s="49" t="s">
        <v>61</v>
      </c>
      <c r="I12" s="22" t="s">
        <v>45</v>
      </c>
      <c r="J12" s="22">
        <v>0</v>
      </c>
      <c r="K12" s="23">
        <v>11.202299999999999</v>
      </c>
      <c r="L12" s="54" t="s">
        <v>38</v>
      </c>
      <c r="M12" s="24" t="s">
        <v>39</v>
      </c>
      <c r="N12" s="47" t="s">
        <v>40</v>
      </c>
      <c r="O12" s="24" t="s">
        <v>52</v>
      </c>
      <c r="P12" s="24" t="s">
        <v>60</v>
      </c>
      <c r="Q12" s="24" t="s">
        <v>41</v>
      </c>
      <c r="R12" s="48">
        <v>367469775</v>
      </c>
      <c r="S12" s="33">
        <v>13.4178</v>
      </c>
      <c r="T12" s="33">
        <f t="shared" ref="T12" si="0">R12*S12</f>
        <v>4930635946.9949999</v>
      </c>
      <c r="U12" s="33">
        <f t="shared" ref="U12" si="1">T12*1.12</f>
        <v>5522312260.6344004</v>
      </c>
      <c r="V12" s="24" t="s">
        <v>22</v>
      </c>
      <c r="W12" s="25" t="s">
        <v>22</v>
      </c>
    </row>
    <row r="13" spans="1:40" s="21" customFormat="1" ht="75" x14ac:dyDescent="0.25">
      <c r="B13" s="53" t="s">
        <v>71</v>
      </c>
      <c r="C13" s="53" t="s">
        <v>72</v>
      </c>
      <c r="D13" s="53" t="s">
        <v>73</v>
      </c>
      <c r="E13" s="53" t="s">
        <v>74</v>
      </c>
      <c r="F13" s="53" t="s">
        <v>75</v>
      </c>
      <c r="G13" s="53" t="s">
        <v>76</v>
      </c>
      <c r="H13" s="55" t="s">
        <v>61</v>
      </c>
      <c r="I13" s="22" t="s">
        <v>77</v>
      </c>
      <c r="J13" s="22">
        <v>0</v>
      </c>
      <c r="K13" s="23">
        <v>12.202299999999999</v>
      </c>
      <c r="L13" s="54" t="s">
        <v>38</v>
      </c>
      <c r="M13" s="24" t="s">
        <v>39</v>
      </c>
      <c r="N13" s="47" t="s">
        <v>40</v>
      </c>
      <c r="O13" s="55" t="s">
        <v>80</v>
      </c>
      <c r="P13" s="24" t="s">
        <v>79</v>
      </c>
      <c r="Q13" s="48" t="s">
        <v>78</v>
      </c>
      <c r="R13" s="48">
        <v>48</v>
      </c>
      <c r="S13" s="48">
        <v>5680</v>
      </c>
      <c r="T13" s="33">
        <f t="shared" ref="T13" si="2">R13*S13</f>
        <v>272640</v>
      </c>
      <c r="U13" s="33">
        <f t="shared" ref="U13" si="3">T13*1.12</f>
        <v>305356.80000000005</v>
      </c>
      <c r="V13" s="24" t="s">
        <v>22</v>
      </c>
      <c r="W13" s="25" t="s">
        <v>22</v>
      </c>
    </row>
    <row r="14" spans="1:40" s="21" customFormat="1" ht="75" x14ac:dyDescent="0.25">
      <c r="B14" s="53" t="s">
        <v>87</v>
      </c>
      <c r="C14" s="53" t="s">
        <v>94</v>
      </c>
      <c r="D14" s="53" t="s">
        <v>101</v>
      </c>
      <c r="E14" s="53" t="s">
        <v>102</v>
      </c>
      <c r="F14" s="53" t="s">
        <v>103</v>
      </c>
      <c r="G14" s="53" t="s">
        <v>104</v>
      </c>
      <c r="H14" s="55" t="s">
        <v>61</v>
      </c>
      <c r="I14" s="22" t="s">
        <v>77</v>
      </c>
      <c r="J14" s="22">
        <v>0</v>
      </c>
      <c r="K14" s="23">
        <v>1.2023999999999999</v>
      </c>
      <c r="L14" s="54" t="s">
        <v>38</v>
      </c>
      <c r="M14" s="24" t="s">
        <v>39</v>
      </c>
      <c r="N14" s="47" t="s">
        <v>40</v>
      </c>
      <c r="O14" s="55" t="s">
        <v>127</v>
      </c>
      <c r="P14" s="24" t="s">
        <v>128</v>
      </c>
      <c r="Q14" s="48" t="s">
        <v>78</v>
      </c>
      <c r="R14" s="48">
        <v>6</v>
      </c>
      <c r="S14" s="48">
        <v>3500</v>
      </c>
      <c r="T14" s="33">
        <f t="shared" ref="T14:T20" si="4">R14*S14</f>
        <v>21000</v>
      </c>
      <c r="U14" s="33">
        <f t="shared" ref="U14:U20" si="5">T14*1.12</f>
        <v>23520.000000000004</v>
      </c>
      <c r="V14" s="24" t="s">
        <v>22</v>
      </c>
      <c r="W14" s="25" t="s">
        <v>22</v>
      </c>
    </row>
    <row r="15" spans="1:40" s="21" customFormat="1" ht="75" x14ac:dyDescent="0.25">
      <c r="B15" s="53" t="s">
        <v>88</v>
      </c>
      <c r="C15" s="53" t="s">
        <v>95</v>
      </c>
      <c r="D15" s="53" t="s">
        <v>105</v>
      </c>
      <c r="E15" s="53" t="s">
        <v>106</v>
      </c>
      <c r="F15" s="53" t="s">
        <v>107</v>
      </c>
      <c r="G15" s="53" t="s">
        <v>108</v>
      </c>
      <c r="H15" s="55" t="s">
        <v>61</v>
      </c>
      <c r="I15" s="22" t="s">
        <v>77</v>
      </c>
      <c r="J15" s="22">
        <v>0</v>
      </c>
      <c r="K15" s="23">
        <v>1.2023999999999999</v>
      </c>
      <c r="L15" s="54" t="s">
        <v>38</v>
      </c>
      <c r="M15" s="24" t="s">
        <v>39</v>
      </c>
      <c r="N15" s="47" t="s">
        <v>40</v>
      </c>
      <c r="O15" s="55" t="s">
        <v>127</v>
      </c>
      <c r="P15" s="24" t="s">
        <v>128</v>
      </c>
      <c r="Q15" s="48" t="s">
        <v>78</v>
      </c>
      <c r="R15" s="48">
        <v>50</v>
      </c>
      <c r="S15" s="48">
        <v>311.25</v>
      </c>
      <c r="T15" s="33">
        <f t="shared" si="4"/>
        <v>15562.5</v>
      </c>
      <c r="U15" s="33">
        <f t="shared" si="5"/>
        <v>17430</v>
      </c>
      <c r="V15" s="24" t="s">
        <v>22</v>
      </c>
      <c r="W15" s="25" t="s">
        <v>22</v>
      </c>
    </row>
    <row r="16" spans="1:40" s="21" customFormat="1" ht="75" x14ac:dyDescent="0.25">
      <c r="B16" s="53" t="s">
        <v>89</v>
      </c>
      <c r="C16" s="53" t="s">
        <v>96</v>
      </c>
      <c r="D16" s="53" t="s">
        <v>109</v>
      </c>
      <c r="E16" s="53" t="s">
        <v>106</v>
      </c>
      <c r="F16" s="53" t="s">
        <v>110</v>
      </c>
      <c r="G16" s="53" t="s">
        <v>111</v>
      </c>
      <c r="H16" s="55" t="s">
        <v>61</v>
      </c>
      <c r="I16" s="22" t="s">
        <v>77</v>
      </c>
      <c r="J16" s="22">
        <v>0</v>
      </c>
      <c r="K16" s="23">
        <v>1.2023999999999999</v>
      </c>
      <c r="L16" s="54" t="s">
        <v>38</v>
      </c>
      <c r="M16" s="24" t="s">
        <v>39</v>
      </c>
      <c r="N16" s="47" t="s">
        <v>40</v>
      </c>
      <c r="O16" s="55" t="s">
        <v>127</v>
      </c>
      <c r="P16" s="24" t="s">
        <v>128</v>
      </c>
      <c r="Q16" s="48" t="s">
        <v>78</v>
      </c>
      <c r="R16" s="48">
        <v>2</v>
      </c>
      <c r="S16" s="48">
        <v>1087.5</v>
      </c>
      <c r="T16" s="33">
        <f t="shared" si="4"/>
        <v>2175</v>
      </c>
      <c r="U16" s="33">
        <f t="shared" si="5"/>
        <v>2436.0000000000005</v>
      </c>
      <c r="V16" s="24" t="s">
        <v>22</v>
      </c>
      <c r="W16" s="25" t="s">
        <v>22</v>
      </c>
    </row>
    <row r="17" spans="1:40" s="21" customFormat="1" ht="75" x14ac:dyDescent="0.25">
      <c r="B17" s="53" t="s">
        <v>90</v>
      </c>
      <c r="C17" s="53" t="s">
        <v>97</v>
      </c>
      <c r="D17" s="53" t="s">
        <v>112</v>
      </c>
      <c r="E17" s="53" t="s">
        <v>113</v>
      </c>
      <c r="F17" s="53" t="s">
        <v>114</v>
      </c>
      <c r="G17" s="53" t="s">
        <v>115</v>
      </c>
      <c r="H17" s="55" t="s">
        <v>61</v>
      </c>
      <c r="I17" s="22" t="s">
        <v>77</v>
      </c>
      <c r="J17" s="22">
        <v>0</v>
      </c>
      <c r="K17" s="23">
        <v>1.2023999999999999</v>
      </c>
      <c r="L17" s="54" t="s">
        <v>38</v>
      </c>
      <c r="M17" s="24" t="s">
        <v>39</v>
      </c>
      <c r="N17" s="47" t="s">
        <v>40</v>
      </c>
      <c r="O17" s="55" t="s">
        <v>127</v>
      </c>
      <c r="P17" s="24" t="s">
        <v>128</v>
      </c>
      <c r="Q17" s="48" t="s">
        <v>78</v>
      </c>
      <c r="R17" s="48">
        <v>2</v>
      </c>
      <c r="S17" s="48">
        <v>622.5</v>
      </c>
      <c r="T17" s="33">
        <f t="shared" si="4"/>
        <v>1245</v>
      </c>
      <c r="U17" s="33">
        <f t="shared" si="5"/>
        <v>1394.4</v>
      </c>
      <c r="V17" s="24" t="s">
        <v>22</v>
      </c>
      <c r="W17" s="25" t="s">
        <v>22</v>
      </c>
    </row>
    <row r="18" spans="1:40" s="21" customFormat="1" ht="75" x14ac:dyDescent="0.25">
      <c r="B18" s="53" t="s">
        <v>91</v>
      </c>
      <c r="C18" s="53" t="s">
        <v>98</v>
      </c>
      <c r="D18" s="53" t="s">
        <v>116</v>
      </c>
      <c r="E18" s="53" t="s">
        <v>117</v>
      </c>
      <c r="F18" s="53" t="s">
        <v>118</v>
      </c>
      <c r="G18" s="53" t="s">
        <v>119</v>
      </c>
      <c r="H18" s="55" t="s">
        <v>61</v>
      </c>
      <c r="I18" s="22" t="s">
        <v>77</v>
      </c>
      <c r="J18" s="22">
        <v>0</v>
      </c>
      <c r="K18" s="23">
        <v>1.2023999999999999</v>
      </c>
      <c r="L18" s="54" t="s">
        <v>38</v>
      </c>
      <c r="M18" s="24" t="s">
        <v>39</v>
      </c>
      <c r="N18" s="47" t="s">
        <v>40</v>
      </c>
      <c r="O18" s="55" t="s">
        <v>127</v>
      </c>
      <c r="P18" s="24" t="s">
        <v>128</v>
      </c>
      <c r="Q18" s="48" t="s">
        <v>78</v>
      </c>
      <c r="R18" s="48">
        <v>4</v>
      </c>
      <c r="S18" s="48">
        <v>22499.999999999996</v>
      </c>
      <c r="T18" s="33">
        <f t="shared" si="4"/>
        <v>89999.999999999985</v>
      </c>
      <c r="U18" s="33">
        <f t="shared" si="5"/>
        <v>100800</v>
      </c>
      <c r="V18" s="24" t="s">
        <v>22</v>
      </c>
      <c r="W18" s="25" t="s">
        <v>22</v>
      </c>
    </row>
    <row r="19" spans="1:40" s="21" customFormat="1" ht="75" x14ac:dyDescent="0.25">
      <c r="B19" s="53" t="s">
        <v>92</v>
      </c>
      <c r="C19" s="53" t="s">
        <v>99</v>
      </c>
      <c r="D19" s="53" t="s">
        <v>120</v>
      </c>
      <c r="E19" s="53" t="s">
        <v>113</v>
      </c>
      <c r="F19" s="53" t="s">
        <v>121</v>
      </c>
      <c r="G19" s="53" t="s">
        <v>122</v>
      </c>
      <c r="H19" s="55" t="s">
        <v>61</v>
      </c>
      <c r="I19" s="22" t="s">
        <v>77</v>
      </c>
      <c r="J19" s="22">
        <v>0</v>
      </c>
      <c r="K19" s="23">
        <v>1.2023999999999999</v>
      </c>
      <c r="L19" s="54" t="s">
        <v>38</v>
      </c>
      <c r="M19" s="24" t="s">
        <v>39</v>
      </c>
      <c r="N19" s="47" t="s">
        <v>40</v>
      </c>
      <c r="O19" s="55" t="s">
        <v>127</v>
      </c>
      <c r="P19" s="24" t="s">
        <v>128</v>
      </c>
      <c r="Q19" s="48" t="s">
        <v>78</v>
      </c>
      <c r="R19" s="48">
        <v>100</v>
      </c>
      <c r="S19" s="48">
        <v>83.749999999999986</v>
      </c>
      <c r="T19" s="33">
        <f t="shared" si="4"/>
        <v>8374.9999999999982</v>
      </c>
      <c r="U19" s="33">
        <f t="shared" si="5"/>
        <v>9379.9999999999982</v>
      </c>
      <c r="V19" s="24" t="s">
        <v>22</v>
      </c>
      <c r="W19" s="25" t="s">
        <v>22</v>
      </c>
    </row>
    <row r="20" spans="1:40" s="21" customFormat="1" ht="75" x14ac:dyDescent="0.25">
      <c r="B20" s="53" t="s">
        <v>93</v>
      </c>
      <c r="C20" s="53" t="s">
        <v>100</v>
      </c>
      <c r="D20" s="53" t="s">
        <v>123</v>
      </c>
      <c r="E20" s="53" t="s">
        <v>124</v>
      </c>
      <c r="F20" s="53" t="s">
        <v>125</v>
      </c>
      <c r="G20" s="53" t="s">
        <v>126</v>
      </c>
      <c r="H20" s="55" t="s">
        <v>61</v>
      </c>
      <c r="I20" s="22" t="s">
        <v>77</v>
      </c>
      <c r="J20" s="22">
        <v>0</v>
      </c>
      <c r="K20" s="23">
        <v>1.2023999999999999</v>
      </c>
      <c r="L20" s="54" t="s">
        <v>38</v>
      </c>
      <c r="M20" s="24" t="s">
        <v>39</v>
      </c>
      <c r="N20" s="47" t="s">
        <v>40</v>
      </c>
      <c r="O20" s="55" t="s">
        <v>127</v>
      </c>
      <c r="P20" s="24" t="s">
        <v>128</v>
      </c>
      <c r="Q20" s="48" t="s">
        <v>78</v>
      </c>
      <c r="R20" s="48">
        <v>10</v>
      </c>
      <c r="S20" s="48">
        <v>1300</v>
      </c>
      <c r="T20" s="33">
        <f t="shared" si="4"/>
        <v>13000</v>
      </c>
      <c r="U20" s="33">
        <f t="shared" si="5"/>
        <v>14560.000000000002</v>
      </c>
      <c r="V20" s="24" t="s">
        <v>22</v>
      </c>
      <c r="W20" s="25" t="s">
        <v>22</v>
      </c>
    </row>
    <row r="21" spans="1:40" s="21" customFormat="1" ht="75" x14ac:dyDescent="0.25">
      <c r="B21" s="53" t="s">
        <v>129</v>
      </c>
      <c r="C21" s="53" t="s">
        <v>130</v>
      </c>
      <c r="D21" s="53" t="s">
        <v>131</v>
      </c>
      <c r="E21" s="53" t="s">
        <v>132</v>
      </c>
      <c r="F21" s="53" t="s">
        <v>133</v>
      </c>
      <c r="G21" s="53" t="s">
        <v>134</v>
      </c>
      <c r="H21" s="55" t="s">
        <v>61</v>
      </c>
      <c r="I21" s="22" t="s">
        <v>77</v>
      </c>
      <c r="J21" s="22">
        <v>0</v>
      </c>
      <c r="K21" s="23">
        <v>1.2023999999999999</v>
      </c>
      <c r="L21" s="54" t="s">
        <v>38</v>
      </c>
      <c r="M21" s="24" t="s">
        <v>39</v>
      </c>
      <c r="N21" s="47" t="s">
        <v>40</v>
      </c>
      <c r="O21" s="55" t="s">
        <v>135</v>
      </c>
      <c r="P21" s="24" t="s">
        <v>128</v>
      </c>
      <c r="Q21" s="48" t="s">
        <v>78</v>
      </c>
      <c r="R21" s="48">
        <v>1</v>
      </c>
      <c r="S21" s="48">
        <v>252337.8</v>
      </c>
      <c r="T21" s="33">
        <f t="shared" ref="T21" si="6">R21*S21</f>
        <v>252337.8</v>
      </c>
      <c r="U21" s="33">
        <f t="shared" ref="U21" si="7">T21*1.12</f>
        <v>282618.33600000001</v>
      </c>
      <c r="V21" s="24" t="s">
        <v>22</v>
      </c>
      <c r="W21" s="25" t="s">
        <v>22</v>
      </c>
    </row>
    <row r="22" spans="1:40" s="21" customFormat="1" x14ac:dyDescent="0.25">
      <c r="B22" s="34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7">
        <f>SUM(T12:T21)</f>
        <v>4931312282.2950001</v>
      </c>
      <c r="U22" s="37">
        <f>SUM(U12:U21)</f>
        <v>5523069756.1704006</v>
      </c>
      <c r="V22" s="36"/>
      <c r="W22" s="36"/>
      <c r="X22" s="36"/>
    </row>
    <row r="23" spans="1:40" s="21" customFormat="1" ht="12.75" customHeight="1" x14ac:dyDescent="0.25">
      <c r="B23" s="26"/>
      <c r="C23" s="38" t="s">
        <v>26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39"/>
      <c r="T23" s="39"/>
      <c r="U23" s="39"/>
      <c r="V23" s="23"/>
      <c r="W23" s="23"/>
      <c r="X23" s="40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</row>
    <row r="24" spans="1:40" s="21" customFormat="1" ht="150" x14ac:dyDescent="0.25">
      <c r="A24" s="21" t="s">
        <v>47</v>
      </c>
      <c r="B24" s="26" t="s">
        <v>48</v>
      </c>
      <c r="C24" s="42" t="s">
        <v>81</v>
      </c>
      <c r="D24" s="31" t="s">
        <v>30</v>
      </c>
      <c r="E24" s="32" t="s">
        <v>31</v>
      </c>
      <c r="F24" s="32" t="s">
        <v>31</v>
      </c>
      <c r="G24" s="49" t="s">
        <v>53</v>
      </c>
      <c r="H24" s="49" t="s">
        <v>61</v>
      </c>
      <c r="I24" s="22" t="s">
        <v>45</v>
      </c>
      <c r="J24" s="28">
        <v>100</v>
      </c>
      <c r="K24" s="23">
        <v>12.202299999999999</v>
      </c>
      <c r="L24" s="30" t="s">
        <v>24</v>
      </c>
      <c r="M24" s="30" t="s">
        <v>25</v>
      </c>
      <c r="N24" s="43" t="s">
        <v>21</v>
      </c>
      <c r="O24" s="30" t="s">
        <v>52</v>
      </c>
      <c r="P24" s="30" t="s">
        <v>59</v>
      </c>
      <c r="Q24" s="30" t="s">
        <v>21</v>
      </c>
      <c r="R24" s="44">
        <v>1</v>
      </c>
      <c r="S24" s="45">
        <v>22463776.331999999</v>
      </c>
      <c r="T24" s="33">
        <f t="shared" ref="T24:T31" si="8">R24*S24</f>
        <v>22463776.331999999</v>
      </c>
      <c r="U24" s="33">
        <f t="shared" ref="U24:U31" si="9">T24*1.12</f>
        <v>25159429.491840001</v>
      </c>
      <c r="V24" s="30" t="s">
        <v>22</v>
      </c>
      <c r="W24" s="30" t="s">
        <v>22</v>
      </c>
    </row>
    <row r="25" spans="1:40" s="21" customFormat="1" ht="123.75" customHeight="1" x14ac:dyDescent="0.25">
      <c r="A25" s="21" t="s">
        <v>47</v>
      </c>
      <c r="B25" s="26" t="s">
        <v>48</v>
      </c>
      <c r="C25" s="42" t="s">
        <v>82</v>
      </c>
      <c r="D25" s="31" t="s">
        <v>28</v>
      </c>
      <c r="E25" s="32" t="s">
        <v>29</v>
      </c>
      <c r="F25" s="32" t="s">
        <v>29</v>
      </c>
      <c r="G25" s="49" t="s">
        <v>50</v>
      </c>
      <c r="H25" s="49" t="s">
        <v>61</v>
      </c>
      <c r="I25" s="22" t="s">
        <v>45</v>
      </c>
      <c r="J25" s="28">
        <v>100</v>
      </c>
      <c r="K25" s="23">
        <v>12.202299999999999</v>
      </c>
      <c r="L25" s="30" t="s">
        <v>24</v>
      </c>
      <c r="M25" s="30" t="s">
        <v>25</v>
      </c>
      <c r="N25" s="43" t="s">
        <v>21</v>
      </c>
      <c r="O25" s="30" t="s">
        <v>52</v>
      </c>
      <c r="P25" s="30" t="s">
        <v>59</v>
      </c>
      <c r="Q25" s="30" t="s">
        <v>21</v>
      </c>
      <c r="R25" s="44">
        <v>1</v>
      </c>
      <c r="S25" s="45">
        <v>720123722.847</v>
      </c>
      <c r="T25" s="33">
        <f t="shared" si="8"/>
        <v>720123722.847</v>
      </c>
      <c r="U25" s="33">
        <f t="shared" si="9"/>
        <v>806538569.58864009</v>
      </c>
      <c r="V25" s="30" t="s">
        <v>22</v>
      </c>
      <c r="W25" s="30" t="s">
        <v>22</v>
      </c>
    </row>
    <row r="26" spans="1:40" s="21" customFormat="1" ht="150" x14ac:dyDescent="0.25">
      <c r="A26" s="21" t="s">
        <v>47</v>
      </c>
      <c r="B26" s="26" t="s">
        <v>48</v>
      </c>
      <c r="C26" s="27" t="s">
        <v>83</v>
      </c>
      <c r="D26" s="53" t="s">
        <v>32</v>
      </c>
      <c r="E26" s="32" t="s">
        <v>33</v>
      </c>
      <c r="F26" s="32" t="s">
        <v>33</v>
      </c>
      <c r="G26" s="32" t="s">
        <v>27</v>
      </c>
      <c r="H26" s="49" t="s">
        <v>61</v>
      </c>
      <c r="I26" s="22" t="s">
        <v>45</v>
      </c>
      <c r="J26" s="28">
        <v>100</v>
      </c>
      <c r="K26" s="23">
        <v>12.202299999999999</v>
      </c>
      <c r="L26" s="29" t="s">
        <v>24</v>
      </c>
      <c r="M26" s="29" t="s">
        <v>25</v>
      </c>
      <c r="N26" s="28" t="s">
        <v>21</v>
      </c>
      <c r="O26" s="29" t="s">
        <v>52</v>
      </c>
      <c r="P26" s="29" t="s">
        <v>58</v>
      </c>
      <c r="Q26" s="29" t="s">
        <v>21</v>
      </c>
      <c r="R26" s="64">
        <v>1</v>
      </c>
      <c r="S26" s="65">
        <v>567723636.10000002</v>
      </c>
      <c r="T26" s="33">
        <f t="shared" si="8"/>
        <v>567723636.10000002</v>
      </c>
      <c r="U26" s="33">
        <f t="shared" si="9"/>
        <v>635850472.43200004</v>
      </c>
      <c r="V26" s="29" t="s">
        <v>22</v>
      </c>
      <c r="W26" s="29" t="s">
        <v>22</v>
      </c>
    </row>
    <row r="27" spans="1:40" s="21" customFormat="1" ht="150" x14ac:dyDescent="0.25">
      <c r="B27" s="26" t="s">
        <v>48</v>
      </c>
      <c r="C27" s="42" t="s">
        <v>56</v>
      </c>
      <c r="D27" s="55" t="s">
        <v>30</v>
      </c>
      <c r="E27" s="49" t="s">
        <v>31</v>
      </c>
      <c r="F27" s="49" t="s">
        <v>31</v>
      </c>
      <c r="G27" s="49" t="s">
        <v>54</v>
      </c>
      <c r="H27" s="49" t="s">
        <v>61</v>
      </c>
      <c r="I27" s="22" t="s">
        <v>45</v>
      </c>
      <c r="J27" s="28">
        <v>100</v>
      </c>
      <c r="K27" s="23">
        <v>11.202299999999999</v>
      </c>
      <c r="L27" s="29" t="s">
        <v>24</v>
      </c>
      <c r="M27" s="29" t="s">
        <v>25</v>
      </c>
      <c r="N27" s="28" t="s">
        <v>21</v>
      </c>
      <c r="O27" s="29" t="s">
        <v>52</v>
      </c>
      <c r="P27" s="29" t="s">
        <v>58</v>
      </c>
      <c r="Q27" s="56" t="s">
        <v>21</v>
      </c>
      <c r="R27" s="57">
        <v>1</v>
      </c>
      <c r="S27" s="58">
        <v>0.01</v>
      </c>
      <c r="T27" s="58">
        <f t="shared" si="8"/>
        <v>0.01</v>
      </c>
      <c r="U27" s="58">
        <f t="shared" si="9"/>
        <v>1.1200000000000002E-2</v>
      </c>
      <c r="V27" s="59" t="s">
        <v>22</v>
      </c>
      <c r="W27" s="29" t="s">
        <v>22</v>
      </c>
    </row>
    <row r="28" spans="1:40" s="21" customFormat="1" ht="150" x14ac:dyDescent="0.25">
      <c r="B28" s="26" t="s">
        <v>48</v>
      </c>
      <c r="C28" s="27" t="s">
        <v>57</v>
      </c>
      <c r="D28" s="55" t="s">
        <v>30</v>
      </c>
      <c r="E28" s="49" t="s">
        <v>31</v>
      </c>
      <c r="F28" s="49" t="s">
        <v>31</v>
      </c>
      <c r="G28" s="49" t="s">
        <v>55</v>
      </c>
      <c r="H28" s="49" t="s">
        <v>61</v>
      </c>
      <c r="I28" s="22" t="s">
        <v>45</v>
      </c>
      <c r="J28" s="28">
        <v>100</v>
      </c>
      <c r="K28" s="23">
        <v>11.202299999999999</v>
      </c>
      <c r="L28" s="29" t="s">
        <v>24</v>
      </c>
      <c r="M28" s="29" t="s">
        <v>25</v>
      </c>
      <c r="N28" s="28" t="s">
        <v>21</v>
      </c>
      <c r="O28" s="29" t="s">
        <v>52</v>
      </c>
      <c r="P28" s="29" t="s">
        <v>58</v>
      </c>
      <c r="Q28" s="56" t="s">
        <v>21</v>
      </c>
      <c r="R28" s="57">
        <v>1</v>
      </c>
      <c r="S28" s="58">
        <v>846150602.70599997</v>
      </c>
      <c r="T28" s="58">
        <f t="shared" si="8"/>
        <v>846150602.70599997</v>
      </c>
      <c r="U28" s="58">
        <f t="shared" si="9"/>
        <v>947688675.03072011</v>
      </c>
      <c r="V28" s="59" t="s">
        <v>22</v>
      </c>
      <c r="W28" s="29" t="s">
        <v>22</v>
      </c>
    </row>
    <row r="29" spans="1:40" s="21" customFormat="1" ht="150" x14ac:dyDescent="0.25">
      <c r="B29" s="26" t="s">
        <v>48</v>
      </c>
      <c r="C29" s="60" t="s">
        <v>62</v>
      </c>
      <c r="D29" s="55" t="s">
        <v>28</v>
      </c>
      <c r="E29" s="49" t="s">
        <v>29</v>
      </c>
      <c r="F29" s="49" t="s">
        <v>29</v>
      </c>
      <c r="G29" s="49" t="s">
        <v>63</v>
      </c>
      <c r="H29" s="49" t="s">
        <v>61</v>
      </c>
      <c r="I29" s="22" t="s">
        <v>45</v>
      </c>
      <c r="J29" s="61">
        <v>100</v>
      </c>
      <c r="K29" s="23">
        <v>12.202299999999999</v>
      </c>
      <c r="L29" s="29" t="s">
        <v>24</v>
      </c>
      <c r="M29" s="56" t="s">
        <v>64</v>
      </c>
      <c r="N29" s="28" t="s">
        <v>21</v>
      </c>
      <c r="O29" s="29" t="s">
        <v>52</v>
      </c>
      <c r="P29" s="56" t="s">
        <v>65</v>
      </c>
      <c r="Q29" s="55" t="s">
        <v>48</v>
      </c>
      <c r="R29" s="62">
        <v>1</v>
      </c>
      <c r="S29" s="63">
        <v>4358.95</v>
      </c>
      <c r="T29" s="63">
        <f t="shared" si="8"/>
        <v>4358.95</v>
      </c>
      <c r="U29" s="63">
        <f t="shared" si="9"/>
        <v>4882.0240000000003</v>
      </c>
      <c r="V29" s="59" t="s">
        <v>22</v>
      </c>
      <c r="W29" s="29" t="s">
        <v>22</v>
      </c>
    </row>
    <row r="30" spans="1:40" s="21" customFormat="1" ht="150" x14ac:dyDescent="0.25">
      <c r="B30" s="26" t="s">
        <v>48</v>
      </c>
      <c r="C30" s="27" t="s">
        <v>85</v>
      </c>
      <c r="D30" s="55" t="s">
        <v>66</v>
      </c>
      <c r="E30" s="49" t="s">
        <v>67</v>
      </c>
      <c r="F30" s="55" t="s">
        <v>68</v>
      </c>
      <c r="G30" s="49" t="s">
        <v>69</v>
      </c>
      <c r="H30" s="49" t="s">
        <v>61</v>
      </c>
      <c r="I30" s="22" t="s">
        <v>45</v>
      </c>
      <c r="J30" s="28">
        <v>100</v>
      </c>
      <c r="K30" s="23">
        <v>12.202299999999999</v>
      </c>
      <c r="L30" s="29" t="s">
        <v>24</v>
      </c>
      <c r="M30" s="29" t="s">
        <v>70</v>
      </c>
      <c r="N30" s="28" t="s">
        <v>21</v>
      </c>
      <c r="O30" s="29" t="s">
        <v>52</v>
      </c>
      <c r="P30" s="29" t="s">
        <v>58</v>
      </c>
      <c r="Q30" s="66" t="s">
        <v>48</v>
      </c>
      <c r="R30" s="62">
        <v>1</v>
      </c>
      <c r="S30" s="63">
        <v>37006200</v>
      </c>
      <c r="T30" s="63">
        <f t="shared" si="8"/>
        <v>37006200</v>
      </c>
      <c r="U30" s="63">
        <f t="shared" si="9"/>
        <v>41446944.000000007</v>
      </c>
      <c r="V30" s="59" t="s">
        <v>22</v>
      </c>
      <c r="W30" s="29" t="s">
        <v>22</v>
      </c>
    </row>
    <row r="31" spans="1:40" s="21" customFormat="1" ht="150" x14ac:dyDescent="0.25">
      <c r="B31" s="26" t="s">
        <v>48</v>
      </c>
      <c r="C31" s="60" t="s">
        <v>86</v>
      </c>
      <c r="D31" s="55" t="s">
        <v>66</v>
      </c>
      <c r="E31" s="49" t="s">
        <v>67</v>
      </c>
      <c r="F31" s="55" t="s">
        <v>68</v>
      </c>
      <c r="G31" s="49" t="s">
        <v>69</v>
      </c>
      <c r="H31" s="49" t="s">
        <v>61</v>
      </c>
      <c r="I31" s="22" t="s">
        <v>45</v>
      </c>
      <c r="J31" s="28">
        <v>100</v>
      </c>
      <c r="K31" s="23">
        <v>12.202299999999999</v>
      </c>
      <c r="L31" s="29" t="s">
        <v>24</v>
      </c>
      <c r="M31" s="29" t="s">
        <v>25</v>
      </c>
      <c r="N31" s="28" t="s">
        <v>21</v>
      </c>
      <c r="O31" s="29" t="s">
        <v>52</v>
      </c>
      <c r="P31" s="29" t="s">
        <v>58</v>
      </c>
      <c r="Q31" s="66" t="s">
        <v>48</v>
      </c>
      <c r="R31" s="62">
        <v>1</v>
      </c>
      <c r="S31" s="63">
        <v>88704</v>
      </c>
      <c r="T31" s="63">
        <f t="shared" si="8"/>
        <v>88704</v>
      </c>
      <c r="U31" s="63">
        <f t="shared" si="9"/>
        <v>99348.48000000001</v>
      </c>
      <c r="V31" s="59" t="s">
        <v>22</v>
      </c>
      <c r="W31" s="29" t="s">
        <v>22</v>
      </c>
    </row>
    <row r="32" spans="1:40" x14ac:dyDescent="0.25">
      <c r="B32" s="20"/>
      <c r="C32" s="19" t="s">
        <v>43</v>
      </c>
      <c r="D32" s="17"/>
      <c r="E32" s="17"/>
      <c r="F32" s="17"/>
      <c r="G32" s="17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8">
        <f>SUM(T24:T31)</f>
        <v>2193561000.9449997</v>
      </c>
      <c r="U32" s="18">
        <f>SUM(U24:U31)</f>
        <v>2456788321.0584006</v>
      </c>
      <c r="V32" s="17"/>
      <c r="W32" s="17"/>
      <c r="X32" s="4"/>
    </row>
    <row r="33" spans="2:24" x14ac:dyDescent="0.25">
      <c r="B33" s="20"/>
      <c r="C33" s="19" t="s">
        <v>44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6">
        <f>T32+T22</f>
        <v>7124873283.2399998</v>
      </c>
      <c r="U33" s="6">
        <f>U32+U22</f>
        <v>7979858077.2288017</v>
      </c>
      <c r="V33" s="5"/>
      <c r="W33" s="5"/>
      <c r="X33" s="4"/>
    </row>
    <row r="36" spans="2:24" customFormat="1" ht="18.75" x14ac:dyDescent="0.25">
      <c r="E36" s="50"/>
      <c r="F36" s="50"/>
      <c r="G36" s="50"/>
      <c r="H36" s="50"/>
      <c r="I36" s="51"/>
    </row>
    <row r="37" spans="2:24" customFormat="1" ht="18.75" x14ac:dyDescent="0.25">
      <c r="E37" s="50"/>
      <c r="F37" s="50"/>
      <c r="G37" s="50"/>
      <c r="H37" s="50"/>
      <c r="I37" s="51"/>
      <c r="J37" s="10"/>
    </row>
    <row r="38" spans="2:24" customFormat="1" ht="18.75" x14ac:dyDescent="0.25">
      <c r="E38" s="50"/>
      <c r="F38" s="50"/>
      <c r="G38" s="50"/>
      <c r="H38" s="50"/>
      <c r="I38" s="51"/>
      <c r="J38" s="10"/>
    </row>
    <row r="39" spans="2:24" customFormat="1" ht="18.75" x14ac:dyDescent="0.25">
      <c r="E39" s="50"/>
      <c r="F39" s="50"/>
      <c r="G39" s="50"/>
      <c r="H39" s="50"/>
      <c r="I39" s="51"/>
      <c r="J39" s="10"/>
    </row>
    <row r="40" spans="2:24" customFormat="1" ht="18.75" x14ac:dyDescent="0.25">
      <c r="E40" s="50"/>
      <c r="F40" s="50"/>
      <c r="G40" s="50"/>
      <c r="H40" s="50"/>
      <c r="I40" s="51"/>
      <c r="J40" s="10"/>
    </row>
    <row r="41" spans="2:24" customFormat="1" ht="15.75" x14ac:dyDescent="0.25">
      <c r="D41" s="8"/>
      <c r="E41" s="8"/>
      <c r="F41" s="8"/>
      <c r="G41" s="8"/>
      <c r="H41" s="8"/>
      <c r="I41" s="10"/>
      <c r="J41" s="10"/>
      <c r="K41" s="11"/>
      <c r="L41" s="9"/>
    </row>
    <row r="42" spans="2:24" customFormat="1" x14ac:dyDescent="0.25">
      <c r="B42" s="52"/>
      <c r="C42" s="52"/>
      <c r="D42" s="1"/>
      <c r="E42" s="13"/>
      <c r="F42" s="13"/>
      <c r="G42" s="13"/>
      <c r="H42" s="13"/>
      <c r="I42" s="13"/>
      <c r="J42" s="13"/>
      <c r="K42" s="14"/>
      <c r="L42" s="15"/>
    </row>
    <row r="43" spans="2:24" customFormat="1" x14ac:dyDescent="0.25">
      <c r="B43" s="52"/>
      <c r="C43" s="52"/>
      <c r="D43" s="1"/>
      <c r="E43" s="13"/>
      <c r="F43" s="13"/>
      <c r="G43" s="13"/>
      <c r="H43" s="13"/>
      <c r="I43" s="13"/>
      <c r="J43" s="13"/>
      <c r="K43" s="14"/>
      <c r="L43" s="15"/>
    </row>
    <row r="44" spans="2:24" customFormat="1" x14ac:dyDescent="0.25">
      <c r="B44" s="52"/>
      <c r="C44" s="52"/>
      <c r="D44" s="1"/>
      <c r="E44" s="13"/>
      <c r="F44" s="13"/>
      <c r="G44" s="13"/>
      <c r="H44" s="13"/>
      <c r="I44" s="13"/>
      <c r="J44" s="13"/>
      <c r="K44" s="14"/>
      <c r="L44" s="15"/>
    </row>
    <row r="45" spans="2:24" customFormat="1" x14ac:dyDescent="0.25">
      <c r="B45" s="52"/>
      <c r="C45" s="52"/>
      <c r="D45" s="1"/>
      <c r="E45" s="13"/>
      <c r="F45" s="13"/>
      <c r="G45" s="13"/>
      <c r="H45" s="13"/>
      <c r="I45" s="13"/>
      <c r="J45" s="13"/>
      <c r="K45" s="14"/>
      <c r="L45" s="15"/>
    </row>
    <row r="46" spans="2:24" customFormat="1" x14ac:dyDescent="0.25">
      <c r="B46" s="52"/>
      <c r="C46" s="52"/>
      <c r="D46" s="1"/>
      <c r="E46" s="16"/>
      <c r="F46" s="13"/>
      <c r="G46" s="13"/>
      <c r="H46" s="13"/>
      <c r="I46" s="13"/>
      <c r="J46" s="13"/>
      <c r="K46" s="14"/>
      <c r="L46" s="15"/>
    </row>
    <row r="47" spans="2:24" customFormat="1" x14ac:dyDescent="0.25">
      <c r="B47" s="52"/>
      <c r="C47" s="52"/>
      <c r="D47" s="1"/>
      <c r="E47" s="13"/>
      <c r="F47" s="13"/>
      <c r="G47" s="13"/>
      <c r="H47" s="13"/>
      <c r="I47" s="13"/>
      <c r="J47" s="13"/>
      <c r="K47" s="14"/>
      <c r="L47" s="15"/>
    </row>
    <row r="48" spans="2:24" customFormat="1" x14ac:dyDescent="0.25">
      <c r="B48" s="52"/>
      <c r="C48" s="52"/>
      <c r="D48" s="1"/>
      <c r="E48" s="13"/>
      <c r="F48" s="13"/>
      <c r="G48" s="13"/>
      <c r="H48" s="13"/>
      <c r="I48" s="13"/>
      <c r="J48" s="13"/>
      <c r="K48" s="14"/>
      <c r="L48" s="15"/>
    </row>
    <row r="49" spans="2:12" customFormat="1" x14ac:dyDescent="0.25">
      <c r="B49" s="52"/>
      <c r="C49" s="52"/>
      <c r="D49" s="1"/>
      <c r="E49" s="13"/>
      <c r="F49" s="13"/>
      <c r="G49" s="13"/>
      <c r="H49" s="13"/>
      <c r="I49" s="13"/>
      <c r="J49" s="13"/>
      <c r="K49" s="14"/>
      <c r="L49" s="15"/>
    </row>
    <row r="50" spans="2:12" customFormat="1" x14ac:dyDescent="0.25">
      <c r="B50" s="52"/>
      <c r="C50" s="52"/>
      <c r="D50" s="1"/>
      <c r="E50" s="13"/>
      <c r="F50" s="13"/>
      <c r="G50" s="13"/>
      <c r="H50" s="13"/>
      <c r="I50" s="13"/>
      <c r="J50" s="13"/>
      <c r="K50" s="14"/>
      <c r="L50" s="15"/>
    </row>
    <row r="51" spans="2:12" customFormat="1" x14ac:dyDescent="0.25">
      <c r="D51" s="12"/>
      <c r="E51" s="13"/>
      <c r="F51" s="13"/>
      <c r="G51" s="13"/>
      <c r="H51" s="13"/>
      <c r="I51" s="13"/>
      <c r="J51" s="13"/>
      <c r="K51" s="14"/>
      <c r="L51" s="15"/>
    </row>
  </sheetData>
  <autoFilter ref="A10:AN33"/>
  <dataValidations count="1">
    <dataValidation type="whole" allowBlank="1" showInputMessage="1" showErrorMessage="1" sqref="J24:J31">
      <formula1>0</formula1>
      <formula2>100</formula2>
    </dataValidation>
  </dataValidations>
  <printOptions horizontalCentered="1"/>
  <pageMargins left="0" right="0" top="0.23622047244094491" bottom="7.874015748031496E-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2023-12-27T02:13:36Z</cp:lastPrinted>
  <dcterms:created xsi:type="dcterms:W3CDTF">2021-10-12T10:44:16Z</dcterms:created>
  <dcterms:modified xsi:type="dcterms:W3CDTF">2023-12-28T02:06:49Z</dcterms:modified>
</cp:coreProperties>
</file>