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15240" windowHeight="70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Report'!$A$10:$AJ$123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75" i="1" l="1"/>
  <c r="T110" i="1" l="1"/>
  <c r="U110" i="1" s="1"/>
  <c r="T109" i="1" l="1"/>
  <c r="U109" i="1" s="1"/>
  <c r="T108" i="1" l="1"/>
  <c r="U108" i="1" s="1"/>
  <c r="T107" i="1" l="1"/>
  <c r="U107" i="1" s="1"/>
  <c r="T104" i="1" l="1"/>
  <c r="U104" i="1" s="1"/>
  <c r="T105" i="1"/>
  <c r="U105" i="1" s="1"/>
  <c r="T106" i="1"/>
  <c r="U106" i="1" s="1"/>
  <c r="T97" i="1" l="1"/>
  <c r="U97" i="1" s="1"/>
  <c r="T98" i="1"/>
  <c r="U98" i="1" s="1"/>
  <c r="T99" i="1"/>
  <c r="U99" i="1" s="1"/>
  <c r="T100" i="1"/>
  <c r="U100" i="1" s="1"/>
  <c r="T101" i="1"/>
  <c r="U101" i="1" s="1"/>
  <c r="T102" i="1"/>
  <c r="U102" i="1" s="1"/>
  <c r="T103" i="1"/>
  <c r="U103" i="1" s="1"/>
  <c r="T85" i="1" l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U95" i="1" s="1"/>
  <c r="T96" i="1"/>
  <c r="U96" i="1" s="1"/>
  <c r="T84" i="1" l="1"/>
  <c r="U84" i="1" s="1"/>
  <c r="T76" i="1" l="1"/>
  <c r="U76" i="1" s="1"/>
  <c r="T77" i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121" i="1" l="1"/>
  <c r="U121" i="1" s="1"/>
  <c r="T120" i="1"/>
  <c r="U120" i="1" s="1"/>
  <c r="T114" i="1" l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13" i="1"/>
  <c r="T122" i="1" l="1"/>
  <c r="U113" i="1"/>
  <c r="U122" i="1" s="1"/>
  <c r="U75" i="1"/>
  <c r="T73" i="1" l="1"/>
  <c r="U73" i="1" s="1"/>
  <c r="T74" i="1"/>
  <c r="U74" i="1" s="1"/>
  <c r="T72" i="1" l="1"/>
  <c r="U72" i="1" s="1"/>
  <c r="T71" i="1" l="1"/>
  <c r="U71" i="1" s="1"/>
  <c r="T69" i="1" l="1"/>
  <c r="U69" i="1" s="1"/>
  <c r="T70" i="1"/>
  <c r="U70" i="1" s="1"/>
  <c r="T68" i="1" l="1"/>
  <c r="U68" i="1" s="1"/>
  <c r="T67" i="1" l="1"/>
  <c r="U67" i="1" s="1"/>
  <c r="T65" i="1" l="1"/>
  <c r="U65" i="1" s="1"/>
  <c r="T66" i="1"/>
  <c r="U66" i="1" s="1"/>
  <c r="T64" i="1" l="1"/>
  <c r="U64" i="1" s="1"/>
  <c r="T61" i="1" l="1"/>
  <c r="U61" i="1" s="1"/>
  <c r="T62" i="1"/>
  <c r="U62" i="1" s="1"/>
  <c r="T63" i="1"/>
  <c r="U63" i="1" s="1"/>
  <c r="T60" i="1" l="1"/>
  <c r="U60" i="1" s="1"/>
  <c r="T56" i="1" l="1"/>
  <c r="U56" i="1" s="1"/>
  <c r="T57" i="1"/>
  <c r="U57" i="1" s="1"/>
  <c r="T58" i="1"/>
  <c r="U58" i="1" s="1"/>
  <c r="T59" i="1"/>
  <c r="U59" i="1" s="1"/>
  <c r="T55" i="1" l="1"/>
  <c r="U55" i="1" s="1"/>
  <c r="T47" i="1" l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40" i="1" l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39" i="1" l="1"/>
  <c r="U39" i="1" s="1"/>
  <c r="T38" i="1" l="1"/>
  <c r="U38" i="1" s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 s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T111" i="1" s="1"/>
  <c r="T123" i="1" l="1"/>
  <c r="U12" i="1"/>
  <c r="U111" i="1" s="1"/>
  <c r="U123" i="1" l="1"/>
</calcChain>
</file>

<file path=xl/sharedStrings.xml><?xml version="1.0" encoding="utf-8"?>
<sst xmlns="http://schemas.openxmlformats.org/spreadsheetml/2006/main" count="1771" uniqueCount="569">
  <si>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</si>
  <si>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</si>
  <si>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</si>
  <si>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</si>
  <si>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</si>
  <si>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</si>
  <si>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</si>
  <si>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</si>
  <si>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</si>
  <si>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</si>
  <si>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</si>
  <si>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</si>
  <si>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</si>
  <si>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</si>
  <si>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</si>
  <si>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</si>
  <si>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</si>
  <si>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</si>
  <si>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</si>
  <si>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</si>
  <si>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</si>
  <si>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</si>
  <si>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</si>
  <si>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</si>
  <si>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</si>
  <si>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</si>
  <si>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</si>
  <si>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</si>
  <si>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</si>
  <si>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</si>
  <si>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</si>
  <si>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</si>
  <si>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</si>
  <si>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</si>
  <si>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</si>
  <si>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</si>
  <si>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</si>
  <si>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</si>
  <si>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</si>
  <si>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</si>
  <si>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</si>
  <si>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</si>
  <si>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</si>
  <si>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</si>
  <si>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</si>
  <si>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</si>
  <si>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</si>
  <si>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</si>
  <si>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</si>
  <si>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</si>
  <si>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</si>
  <si>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</si>
  <si>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</si>
  <si>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</si>
  <si>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</si>
  <si>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</si>
  <si>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</si>
  <si>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</si>
  <si>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</si>
  <si>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</si>
  <si>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</si>
  <si>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</si>
  <si>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</si>
  <si>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</si>
  <si>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</si>
  <si>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</si>
  <si>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</si>
  <si>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</si>
  <si>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</si>
  <si>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</si>
  <si>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</si>
  <si>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</si>
  <si>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</si>
  <si>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</si>
  <si>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</si>
  <si>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</si>
  <si>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</si>
  <si>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</si>
  <si>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</si>
  <si>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</si>
  <si>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</si>
  <si>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</si>
  <si>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</si>
  <si>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</si>
  <si>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</si>
  <si>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</si>
  <si>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</si>
  <si>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</si>
  <si>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</si>
  <si>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</si>
  <si>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</si>
  <si>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</si>
  <si>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</si>
  <si>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</si>
  <si>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</si>
  <si>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</si>
  <si>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</si>
  <si>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</si>
  <si>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</si>
  <si>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</si>
  <si>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</si>
  <si>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</si>
  <si>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</si>
  <si>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</si>
  <si>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</si>
  <si>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</si>
  <si>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</si>
  <si>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</si>
  <si>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</si>
  <si>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</si>
  <si>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</si>
  <si>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</si>
  <si>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</si>
  <si>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</si>
  <si>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</si>
  <si>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</si>
  <si>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</si>
  <si>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</si>
  <si>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</si>
  <si>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</si>
  <si>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</si>
  <si>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</si>
  <si>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</si>
  <si>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</si>
  <si>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</si>
  <si>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</si>
  <si>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</si>
  <si>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</si>
  <si>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</si>
  <si>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</si>
  <si>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</si>
  <si>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</si>
  <si>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</si>
  <si>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</si>
  <si>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</si>
  <si>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</si>
  <si>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</si>
  <si>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</si>
  <si>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</si>
  <si>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</si>
  <si>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</si>
  <si>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</si>
  <si>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</si>
  <si>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</si>
  <si>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</si>
  <si>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</si>
  <si>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</si>
  <si>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</si>
  <si>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</si>
  <si>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</si>
  <si>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</si>
  <si>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</si>
  <si>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</si>
  <si>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</si>
  <si>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</si>
  <si>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</si>
  <si>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</si>
  <si>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</si>
  <si>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</si>
  <si>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</si>
  <si>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</si>
  <si>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</si>
  <si>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</si>
  <si>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</si>
  <si>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</si>
  <si>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</si>
  <si>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</si>
  <si>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</si>
  <si>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</si>
  <si>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</si>
  <si>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</si>
  <si>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</si>
  <si>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</si>
  <si>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</si>
  <si>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</si>
  <si>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</si>
  <si>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</si>
  <si>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</si>
  <si>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</si>
  <si>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</si>
  <si>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</si>
  <si>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</si>
  <si>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</si>
  <si>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</si>
  <si>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</si>
  <si>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</si>
  <si>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</si>
  <si>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</si>
  <si>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</si>
  <si>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</si>
  <si>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</si>
  <si>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</si>
  <si>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</si>
  <si>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</si>
  <si>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</si>
  <si>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</si>
  <si>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</si>
  <si>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</si>
  <si>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</si>
  <si>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</si>
  <si>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</si>
  <si>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</si>
  <si>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</si>
  <si>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</si>
  <si>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</si>
  <si>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</si>
  <si>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</si>
  <si>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</si>
  <si>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</si>
  <si>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</si>
  <si>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</si>
  <si>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</si>
  <si>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</si>
  <si>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</si>
  <si>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</si>
  <si>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</si>
  <si>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</si>
  <si>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</si>
  <si>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</si>
  <si>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</si>
  <si>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</si>
  <si>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</si>
  <si>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</si>
  <si>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</si>
  <si>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</si>
  <si>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</si>
  <si>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</si>
  <si>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</si>
  <si>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</si>
  <si>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</si>
  <si>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</si>
  <si>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</si>
  <si>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</si>
  <si>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</si>
  <si>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</si>
  <si>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</si>
  <si>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</si>
  <si>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</si>
  <si>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</si>
  <si>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</si>
  <si>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</si>
  <si>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</si>
  <si>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</si>
  <si>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</si>
  <si>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</si>
  <si>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</si>
  <si>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</si>
  <si>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</si>
  <si>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</si>
  <si>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</si>
  <si>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</si>
  <si>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</si>
  <si>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</si>
  <si>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</si>
  <si>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</si>
  <si>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</si>
  <si>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</si>
  <si>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</si>
  <si>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</si>
  <si>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</si>
  <si>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</si>
  <si>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</si>
  <si>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</si>
  <si>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</si>
  <si>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</si>
  <si>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</si>
  <si>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</si>
  <si>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</si>
  <si>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</si>
  <si>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</si>
  <si>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</si>
  <si>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</si>
  <si>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</si>
  <si>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</si>
  <si>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</si>
  <si>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</si>
  <si>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</si>
  <si>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</si>
  <si>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</si>
  <si>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</si>
  <si>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</si>
  <si>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</si>
  <si>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</si>
  <si>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</si>
  <si>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</si>
  <si>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</si>
  <si>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</si>
  <si>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</si>
  <si>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</si>
  <si>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</si>
  <si>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</si>
  <si>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</si>
  <si>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</si>
  <si>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</si>
  <si>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</si>
  <si>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</si>
  <si>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</si>
  <si>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</si>
  <si>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</si>
  <si>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</si>
  <si>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</si>
  <si>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</si>
  <si>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</si>
  <si>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</si>
  <si>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</si>
  <si>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</si>
  <si>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</si>
  <si>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</si>
  <si>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</si>
  <si>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</si>
  <si>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</si>
  <si>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</si>
  <si>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</si>
  <si>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</si>
  <si>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</si>
  <si>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</si>
  <si>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</si>
  <si>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</si>
  <si>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</si>
  <si>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</si>
  <si>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</si>
  <si>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</si>
  <si>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</si>
  <si>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</si>
  <si>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</si>
  <si>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</si>
  <si>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</si>
  <si>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</si>
  <si>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</si>
  <si>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</si>
  <si>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</si>
  <si>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</si>
  <si>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</si>
  <si>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</si>
  <si>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</si>
  <si>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</si>
  <si>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</si>
  <si>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</si>
  <si>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</si>
  <si>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</si>
  <si>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</si>
  <si>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</si>
  <si>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</si>
  <si>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</si>
  <si>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</si>
  <si>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</si>
  <si>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</si>
  <si>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</si>
  <si>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</si>
  <si>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</si>
  <si>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</si>
  <si>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</si>
  <si>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</si>
  <si>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</si>
  <si>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</si>
  <si>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</si>
  <si>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</si>
  <si>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</si>
  <si>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</si>
  <si>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</si>
  <si>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</si>
  <si>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</si>
  <si>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</si>
  <si>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</si>
  <si>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</si>
  <si>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</si>
  <si>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</si>
  <si>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</si>
  <si>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</si>
  <si>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</si>
  <si>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</si>
  <si>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</si>
  <si>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63 Т</t>
  </si>
  <si>
    <t>00310031129</t>
  </si>
  <si>
    <t>222923.200.000011</t>
  </si>
  <si>
    <t>Стакан</t>
  </si>
  <si>
    <t>из пластика, одноразовый</t>
  </si>
  <si>
    <t>Штука</t>
  </si>
  <si>
    <t>283093.990.000076</t>
  </si>
  <si>
    <t>65 Т</t>
  </si>
  <si>
    <t>00330021216</t>
  </si>
  <si>
    <t>Щетка</t>
  </si>
  <si>
    <t>для тракторной техники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</si>
  <si>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</si>
  <si>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</si>
  <si>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</si>
  <si>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</si>
  <si>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</si>
  <si>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</si>
  <si>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</si>
  <si>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</si>
  <si>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</si>
  <si>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</si>
  <si>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</si>
  <si>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</si>
  <si>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</si>
  <si>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</si>
  <si>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</si>
  <si>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7 У</t>
  </si>
  <si>
    <t>Оказание услуг по пользованию национальной электрической сетью</t>
  </si>
  <si>
    <t>ШТ</t>
  </si>
  <si>
    <t>8 У</t>
  </si>
  <si>
    <t>9 У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</si>
  <si>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</si>
  <si>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</si>
  <si>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</si>
  <si>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</si>
  <si>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</si>
  <si>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</si>
  <si>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</si>
  <si>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</si>
  <si>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</si>
  <si>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</si>
  <si>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00220050301</t>
  </si>
  <si>
    <t>00220050312</t>
  </si>
  <si>
    <t>00220050315</t>
  </si>
  <si>
    <t>00220050317</t>
  </si>
  <si>
    <t>00220050318</t>
  </si>
  <si>
    <t>00220050330</t>
  </si>
  <si>
    <t>00220050341</t>
  </si>
  <si>
    <t>00220050343</t>
  </si>
  <si>
    <t>221950.900.000000</t>
  </si>
  <si>
    <t>Ткань</t>
  </si>
  <si>
    <t>для изготовления теплоизоляционных материалов,  прорезиненных набивок, прокладочных колец и манжет, асбестовая</t>
  </si>
  <si>
    <t>ТКАНЬ АСБЕСТОВАЯ АТ-3</t>
  </si>
  <si>
    <t>239911.990.000029</t>
  </si>
  <si>
    <t>Шнур асбестовый</t>
  </si>
  <si>
    <t>марка ШАОН</t>
  </si>
  <si>
    <t>АСБОШНУР ШАОН-8</t>
  </si>
  <si>
    <t>АСБОШНУР ШАОН-15</t>
  </si>
  <si>
    <t>ТКАНЬ АСБЕСТОВАЯ АТ-2</t>
  </si>
  <si>
    <t>ТКАНЬ АСБЕСТОВАЯ АТ-5</t>
  </si>
  <si>
    <t>АСБОШНУР ШАОН-20</t>
  </si>
  <si>
    <t>239911.500.000000</t>
  </si>
  <si>
    <t>Картон</t>
  </si>
  <si>
    <t>асбестовый, марка КАОН-1</t>
  </si>
  <si>
    <t>АСБОКАРТОН КАОН-8ММ</t>
  </si>
  <si>
    <t>АСБОКАРТОН КАОН-4ММ</t>
  </si>
  <si>
    <t>257214.690.000052</t>
  </si>
  <si>
    <t>00680000116</t>
  </si>
  <si>
    <t>79 Т</t>
  </si>
  <si>
    <t>Панель</t>
  </si>
  <si>
    <t>перфорированная</t>
  </si>
  <si>
    <t>ЛИСТ ПЕРФОРИРОВАННЫЙ RV 1-2ММ 1000*2000*1 СТ AISI 304</t>
  </si>
  <si>
    <t>550000000, Павлодарская область, г. Экибастуз, БФ ЦБХ, разрез Богатырь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</si>
  <si>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</si>
  <si>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</si>
  <si>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</si>
  <si>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</si>
  <si>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</si>
  <si>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</si>
  <si>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</si>
  <si>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</si>
  <si>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</si>
  <si>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</si>
  <si>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</si>
  <si>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</si>
  <si>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279052.790.000005</t>
  </si>
  <si>
    <t>общего назначения, постоянный</t>
  </si>
  <si>
    <t>00130072258</t>
  </si>
  <si>
    <t>00130072255</t>
  </si>
  <si>
    <t>00130070033</t>
  </si>
  <si>
    <t>00130072797</t>
  </si>
  <si>
    <t>00130072796</t>
  </si>
  <si>
    <t>00130072793</t>
  </si>
  <si>
    <t>00130072792</t>
  </si>
  <si>
    <t>00130072568</t>
  </si>
  <si>
    <t>00130072524</t>
  </si>
  <si>
    <t>00130072518</t>
  </si>
  <si>
    <t>00130072260</t>
  </si>
  <si>
    <t>00130072259</t>
  </si>
  <si>
    <t>550000000, Павлодарская область, г.Экибастуз ул. Маргулана ЦБХ</t>
  </si>
  <si>
    <t>СТАКАН ОДНОРАЗОВЫЙ</t>
  </si>
  <si>
    <t>ДИСК ЩЕТОЧНЫЙ 120*550</t>
  </si>
  <si>
    <t>КОНДЕНСАТОР 16В 2200МКФ 105 ГРАДУСОВ С</t>
  </si>
  <si>
    <t>КОНДЕНСАТОР 6.3В 470МКФ 105 ГРАДУСОВ С</t>
  </si>
  <si>
    <t>КОНДЕНСАТОР К50-35-25В-100МКФ</t>
  </si>
  <si>
    <t>КОНДЕНСАТОР 35В 2200МКФ ЭЛЕКТРОЛИТ</t>
  </si>
  <si>
    <t>КОНДЕНСАТОР 35В 1000МКФ ЭЛЕКТРОЛИТ</t>
  </si>
  <si>
    <t>КОНДЕНСАТОР 25В 1000МКФ ЭЛЕКТРОЛИТ</t>
  </si>
  <si>
    <t>КОНДЕНСАТОР К50-35-25В-470МКФ</t>
  </si>
  <si>
    <t>КОНДЕНСАТОР 63В 220МКФ ЭЛЕКТРОЛИТ</t>
  </si>
  <si>
    <t>КОНДЕНСАТОР 63В 470МКФ ЭЛЕКТРОЛИТ</t>
  </si>
  <si>
    <t>КОНДЕНСАТОР 16В 100МКФ ЭЛЕКТРОЛИТ</t>
  </si>
  <si>
    <t>КОНДЕНСАТОР 16В 470МКФ 105 ГРАДУСОВ С</t>
  </si>
  <si>
    <t>КОНДЕНСАТОР 16В 1000МКФ 105 ГРАДУСОВ С</t>
  </si>
  <si>
    <t>СРТ</t>
  </si>
  <si>
    <t>00210041002</t>
  </si>
  <si>
    <t>00210041198</t>
  </si>
  <si>
    <t>00210041202</t>
  </si>
  <si>
    <t>00210041203</t>
  </si>
  <si>
    <t>00210041209</t>
  </si>
  <si>
    <t>00210041205</t>
  </si>
  <si>
    <t>00210041206</t>
  </si>
  <si>
    <t>98 Т</t>
  </si>
  <si>
    <t>99 Т</t>
  </si>
  <si>
    <t>100 Т</t>
  </si>
  <si>
    <t>101 Т</t>
  </si>
  <si>
    <t>102 Т</t>
  </si>
  <si>
    <t>103 Т</t>
  </si>
  <si>
    <t>105 Т</t>
  </si>
  <si>
    <t>205210.900.000053</t>
  </si>
  <si>
    <t>Клей</t>
  </si>
  <si>
    <t>для металла/ неметалла</t>
  </si>
  <si>
    <t>КЛЕЙ 2701 /ФИКСАТОР РЕЗЬБОВЫХ СОЕДИНЕНИЙ/</t>
  </si>
  <si>
    <t>205959.690.000031</t>
  </si>
  <si>
    <t>Очиститель</t>
  </si>
  <si>
    <t>для очистки и обезжиривания деталей тормозной системы и сцепления, аэрозоль</t>
  </si>
  <si>
    <t>ОЧИСТИТЕЛЬ 7063</t>
  </si>
  <si>
    <t>205210.900.000032</t>
  </si>
  <si>
    <t>для фарфора/керамики/ дерева/кожи/ резины/металла/картона/пластика</t>
  </si>
  <si>
    <t>КЛЕЙ 401</t>
  </si>
  <si>
    <t>205210.900.000064</t>
  </si>
  <si>
    <t>Фиксатор цилиндрических соединений</t>
  </si>
  <si>
    <t>для фиксации высокопрочных соединений</t>
  </si>
  <si>
    <t>ФИКСАТОР 603</t>
  </si>
  <si>
    <t>203022.550.000007</t>
  </si>
  <si>
    <t>Шпатлевка</t>
  </si>
  <si>
    <t>эпоксидная</t>
  </si>
  <si>
    <t>ШПАТЛЕВКА 3471</t>
  </si>
  <si>
    <t>ШПАТЛЕВКА 3479</t>
  </si>
  <si>
    <t>205210.900.000006</t>
  </si>
  <si>
    <t>Герметик</t>
  </si>
  <si>
    <t>двухкомпонентный</t>
  </si>
  <si>
    <t>ГЕРМЕТИК 5699</t>
  </si>
  <si>
    <t>00170021913</t>
  </si>
  <si>
    <t>00170021914</t>
  </si>
  <si>
    <t>00170021915</t>
  </si>
  <si>
    <t>107 Т</t>
  </si>
  <si>
    <t>161010.500.000006</t>
  </si>
  <si>
    <t>Доска обрезная</t>
  </si>
  <si>
    <t>из лиственных пород, сорт 1</t>
  </si>
  <si>
    <t>ПОЛОК 90*26*2200 /ЛИПА/</t>
  </si>
  <si>
    <t>161010.500.000007</t>
  </si>
  <si>
    <t>из лиственных пород, сорт 2</t>
  </si>
  <si>
    <t>ПОЛОК 90*26*1800 /ЛИПА/</t>
  </si>
  <si>
    <t>00180092026</t>
  </si>
  <si>
    <t>203022.100.000012</t>
  </si>
  <si>
    <t>Грунтовка</t>
  </si>
  <si>
    <t>акриловая</t>
  </si>
  <si>
    <t>ГРУНТОВКА КВАРЦЕВАЯ АКРИЛОВАЯ БЕТОНОКОНТАКТ</t>
  </si>
  <si>
    <t>00210000203</t>
  </si>
  <si>
    <t>109 Т</t>
  </si>
  <si>
    <t>110 Т</t>
  </si>
  <si>
    <t>089310.900.000009</t>
  </si>
  <si>
    <t>Соль молотая</t>
  </si>
  <si>
    <t>помол N3</t>
  </si>
  <si>
    <t>СОЛЬ ПОМОЛ №3 НАВАЛ</t>
  </si>
  <si>
    <t>0</t>
  </si>
  <si>
    <t>112 Т</t>
  </si>
  <si>
    <t>00210030231</t>
  </si>
  <si>
    <t>201362.500.000004</t>
  </si>
  <si>
    <t>Тетраборат натрия (бура)</t>
  </si>
  <si>
    <t>техническая, марка А</t>
  </si>
  <si>
    <t>БУРА ТЕХНИЧЕСКАЯ</t>
  </si>
  <si>
    <t>ГАЛТЕЛЬ 15*45*2200 /ЛИПА/</t>
  </si>
  <si>
    <t>1-2 Т</t>
  </si>
  <si>
    <t>106-1 Т</t>
  </si>
  <si>
    <t>108-1 Т</t>
  </si>
  <si>
    <t>1-1 У</t>
  </si>
  <si>
    <t>С даты подписания договора в течение 5 календарных дней</t>
  </si>
  <si>
    <t>114 Т</t>
  </si>
  <si>
    <t>275129.000.000012</t>
  </si>
  <si>
    <t>Термокабель</t>
  </si>
  <si>
    <t>саморегулирующийся, греющий, удельная мощность 25 Вт</t>
  </si>
  <si>
    <t>00100022155</t>
  </si>
  <si>
    <t>68-1 Т</t>
  </si>
  <si>
    <t>СЕКЦИЯ НАГРЕВАТЕЛЬНАЯ КАБЕЛЬНАЯ 30 STK_2-T-020-0600-4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</si>
  <si>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№123  от 26.01.2024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</si>
</sst>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1" fillId="0" borderId="0"/>
    <xf numFmtId="0" fontId="1" fillId="0" borderId="0"/>
  </cellStyleXfs>
  <cellXfs count="10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2" fillId="0" borderId="10" xfId="0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4" fontId="5" fillId="2" borderId="15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3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left" vertical="top" wrapText="1"/>
    </xf>
    <xf numFmtId="4" fontId="5" fillId="2" borderId="8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" fontId="3" fillId="2" borderId="3" xfId="0" quotePrefix="1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 wrapText="1"/>
    </xf>
    <xf numFmtId="164" fontId="5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1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2" borderId="17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" fontId="5" fillId="2" borderId="17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left" vertical="top" wrapText="1"/>
    </xf>
    <xf numFmtId="49" fontId="3" fillId="2" borderId="3" xfId="0" quotePrefix="1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left" vertical="top" wrapText="1"/>
    </xf>
    <xf numFmtId="4" fontId="3" fillId="0" borderId="3" xfId="0" quotePrefix="1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4" fontId="0" fillId="0" borderId="0" xfId="0" applyNumberFormat="1"/>
    <xf numFmtId="0" fontId="4" fillId="0" borderId="4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2 2" xfId="4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tabSelected="1" topLeftCell="B1" zoomScale="80" zoomScaleNormal="80" workbookViewId="0">
      <selection activeCell="D4" sqref="D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10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36" width="10.42578125" style="1" customWidth="1"/>
    <col min="37" max="16384" width="9.140625" style="1"/>
  </cols>
  <sheetData>
    <row r="1" spans="1:36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36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36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36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568</v>
      </c>
    </row>
    <row r="5" spans="1:36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36" x14ac:dyDescent="0.25">
      <c r="D6" s="3"/>
      <c r="E6" s="3" t="s">
        <v>67</v>
      </c>
      <c r="F6" s="3"/>
      <c r="G6" s="3"/>
      <c r="H6" s="3"/>
      <c r="I6" s="3"/>
      <c r="J6" s="3"/>
      <c r="K6" s="3"/>
      <c r="L6" s="3"/>
    </row>
    <row r="7" spans="1:36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36" ht="15.75" thickBot="1" x14ac:dyDescent="0.3"/>
    <row r="9" spans="1:36" ht="86.25" customHeight="1" thickBot="1" x14ac:dyDescent="0.3">
      <c r="B9" s="2" t="s">
        <v>68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36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36" s="21" customFormat="1" ht="150" x14ac:dyDescent="0.25">
      <c r="A12" s="21" t="s">
        <v>59</v>
      </c>
      <c r="B12" s="34" t="s">
        <v>64</v>
      </c>
      <c r="C12" s="98" t="s">
        <v>556</v>
      </c>
      <c r="D12" s="47" t="s">
        <v>44</v>
      </c>
      <c r="E12" s="48" t="s">
        <v>45</v>
      </c>
      <c r="F12" s="48" t="s">
        <v>46</v>
      </c>
      <c r="G12" s="48" t="s">
        <v>47</v>
      </c>
      <c r="H12" s="48" t="s">
        <v>23</v>
      </c>
      <c r="I12" s="25" t="s">
        <v>57</v>
      </c>
      <c r="J12" s="49">
        <v>100</v>
      </c>
      <c r="K12" s="26" t="s">
        <v>43</v>
      </c>
      <c r="L12" s="32" t="s">
        <v>48</v>
      </c>
      <c r="M12" s="32" t="s">
        <v>49</v>
      </c>
      <c r="N12" s="74" t="s">
        <v>50</v>
      </c>
      <c r="O12" s="32" t="s">
        <v>394</v>
      </c>
      <c r="P12" s="32" t="s">
        <v>51</v>
      </c>
      <c r="Q12" s="32" t="s">
        <v>52</v>
      </c>
      <c r="R12" s="75">
        <v>160137753</v>
      </c>
      <c r="S12" s="50">
        <v>9.3114000000000008</v>
      </c>
      <c r="T12" s="50">
        <f t="shared" ref="T12:T17" si="0">R12*S12</f>
        <v>1491106673.2842002</v>
      </c>
      <c r="U12" s="50">
        <f t="shared" ref="U12:U28" si="1">T12*1.12</f>
        <v>1670039474.0783043</v>
      </c>
      <c r="V12" s="32" t="s">
        <v>22</v>
      </c>
      <c r="W12" s="33" t="s">
        <v>22</v>
      </c>
    </row>
    <row r="13" spans="1:36" s="21" customFormat="1" ht="75" x14ac:dyDescent="0.25">
      <c r="B13" s="47" t="s">
        <v>70</v>
      </c>
      <c r="C13" s="51" t="s">
        <v>69</v>
      </c>
      <c r="D13" s="47" t="s">
        <v>73</v>
      </c>
      <c r="E13" s="47" t="s">
        <v>74</v>
      </c>
      <c r="F13" s="47" t="s">
        <v>75</v>
      </c>
      <c r="G13" s="47" t="s">
        <v>71</v>
      </c>
      <c r="H13" s="48" t="s">
        <v>23</v>
      </c>
      <c r="I13" s="49" t="s">
        <v>65</v>
      </c>
      <c r="J13" s="49">
        <v>0</v>
      </c>
      <c r="K13" s="52">
        <v>2.2023000000000001</v>
      </c>
      <c r="L13" s="27" t="s">
        <v>48</v>
      </c>
      <c r="M13" s="27" t="s">
        <v>49</v>
      </c>
      <c r="N13" s="53" t="s">
        <v>50</v>
      </c>
      <c r="O13" s="27" t="s">
        <v>76</v>
      </c>
      <c r="P13" s="27" t="s">
        <v>72</v>
      </c>
      <c r="Q13" s="45" t="s">
        <v>377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36" s="21" customFormat="1" ht="75" x14ac:dyDescent="0.25">
      <c r="B14" s="22" t="s">
        <v>82</v>
      </c>
      <c r="C14" s="23" t="s">
        <v>77</v>
      </c>
      <c r="D14" s="24" t="s">
        <v>78</v>
      </c>
      <c r="E14" s="24" t="s">
        <v>79</v>
      </c>
      <c r="F14" s="24" t="s">
        <v>80</v>
      </c>
      <c r="G14" s="24" t="s">
        <v>81</v>
      </c>
      <c r="H14" s="48" t="s">
        <v>23</v>
      </c>
      <c r="I14" s="25" t="s">
        <v>65</v>
      </c>
      <c r="J14" s="49">
        <v>0</v>
      </c>
      <c r="K14" s="26">
        <v>2.2023000000000001</v>
      </c>
      <c r="L14" s="23" t="s">
        <v>48</v>
      </c>
      <c r="M14" s="23" t="s">
        <v>49</v>
      </c>
      <c r="N14" s="24" t="s">
        <v>50</v>
      </c>
      <c r="O14" s="23" t="s">
        <v>76</v>
      </c>
      <c r="P14" s="23" t="s">
        <v>51</v>
      </c>
      <c r="Q14" s="45" t="s">
        <v>377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36" s="21" customFormat="1" ht="75" x14ac:dyDescent="0.25">
      <c r="B15" s="22" t="s">
        <v>84</v>
      </c>
      <c r="C15" s="23" t="s">
        <v>83</v>
      </c>
      <c r="D15" s="24" t="s">
        <v>85</v>
      </c>
      <c r="E15" s="24" t="s">
        <v>86</v>
      </c>
      <c r="F15" s="24" t="s">
        <v>87</v>
      </c>
      <c r="G15" s="24" t="s">
        <v>88</v>
      </c>
      <c r="H15" s="48" t="s">
        <v>23</v>
      </c>
      <c r="I15" s="25" t="s">
        <v>65</v>
      </c>
      <c r="J15" s="49">
        <v>0</v>
      </c>
      <c r="K15" s="26">
        <v>2.2023000000000001</v>
      </c>
      <c r="L15" s="23" t="s">
        <v>48</v>
      </c>
      <c r="M15" s="23" t="s">
        <v>49</v>
      </c>
      <c r="N15" s="24" t="s">
        <v>50</v>
      </c>
      <c r="O15" s="23" t="s">
        <v>76</v>
      </c>
      <c r="P15" s="23" t="s">
        <v>72</v>
      </c>
      <c r="Q15" s="23" t="s">
        <v>89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36" s="21" customFormat="1" ht="75" x14ac:dyDescent="0.25">
      <c r="B16" s="22" t="s">
        <v>95</v>
      </c>
      <c r="C16" s="23" t="s">
        <v>96</v>
      </c>
      <c r="D16" s="24" t="s">
        <v>97</v>
      </c>
      <c r="E16" s="24" t="s">
        <v>98</v>
      </c>
      <c r="F16" s="24" t="s">
        <v>99</v>
      </c>
      <c r="G16" s="24" t="s">
        <v>100</v>
      </c>
      <c r="H16" s="48" t="s">
        <v>23</v>
      </c>
      <c r="I16" s="25" t="s">
        <v>65</v>
      </c>
      <c r="J16" s="49">
        <v>0</v>
      </c>
      <c r="K16" s="26">
        <v>2.2023000000000001</v>
      </c>
      <c r="L16" s="23" t="s">
        <v>48</v>
      </c>
      <c r="M16" s="23" t="s">
        <v>49</v>
      </c>
      <c r="N16" s="24" t="s">
        <v>50</v>
      </c>
      <c r="O16" s="23" t="s">
        <v>101</v>
      </c>
      <c r="P16" s="27" t="s">
        <v>72</v>
      </c>
      <c r="Q16" s="23" t="s">
        <v>102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ht="75" x14ac:dyDescent="0.25">
      <c r="B17" s="84" t="s">
        <v>104</v>
      </c>
      <c r="C17" s="85" t="s">
        <v>105</v>
      </c>
      <c r="D17" s="86" t="s">
        <v>106</v>
      </c>
      <c r="E17" s="84" t="s">
        <v>107</v>
      </c>
      <c r="F17" s="85" t="s">
        <v>108</v>
      </c>
      <c r="G17" s="86" t="s">
        <v>109</v>
      </c>
      <c r="H17" s="48" t="s">
        <v>23</v>
      </c>
      <c r="I17" s="85" t="s">
        <v>65</v>
      </c>
      <c r="J17" s="87">
        <v>0</v>
      </c>
      <c r="K17" s="88">
        <v>3.2023000000000001</v>
      </c>
      <c r="L17" s="85" t="s">
        <v>48</v>
      </c>
      <c r="M17" s="85" t="s">
        <v>49</v>
      </c>
      <c r="N17" s="86" t="s">
        <v>50</v>
      </c>
      <c r="O17" s="85" t="s">
        <v>110</v>
      </c>
      <c r="P17" s="85" t="s">
        <v>72</v>
      </c>
      <c r="Q17" s="89" t="s">
        <v>377</v>
      </c>
      <c r="R17" s="90">
        <v>2</v>
      </c>
      <c r="S17" s="91">
        <v>15000</v>
      </c>
      <c r="T17" s="91">
        <f t="shared" si="0"/>
        <v>30000</v>
      </c>
      <c r="U17" s="91">
        <f t="shared" si="1"/>
        <v>33600</v>
      </c>
      <c r="V17" s="85" t="s">
        <v>22</v>
      </c>
      <c r="W17" s="92" t="s">
        <v>22</v>
      </c>
    </row>
    <row r="18" spans="1:23" ht="75" x14ac:dyDescent="0.25">
      <c r="B18" s="84" t="s">
        <v>111</v>
      </c>
      <c r="C18" s="85" t="s">
        <v>113</v>
      </c>
      <c r="D18" s="86" t="s">
        <v>115</v>
      </c>
      <c r="E18" s="84" t="s">
        <v>116</v>
      </c>
      <c r="F18" s="85" t="s">
        <v>117</v>
      </c>
      <c r="G18" s="86" t="s">
        <v>118</v>
      </c>
      <c r="H18" s="48" t="s">
        <v>23</v>
      </c>
      <c r="I18" s="85" t="s">
        <v>65</v>
      </c>
      <c r="J18" s="87">
        <v>0</v>
      </c>
      <c r="K18" s="88">
        <v>3.2023000000000001</v>
      </c>
      <c r="L18" s="85" t="s">
        <v>48</v>
      </c>
      <c r="M18" s="85" t="s">
        <v>49</v>
      </c>
      <c r="N18" s="86" t="s">
        <v>50</v>
      </c>
      <c r="O18" s="85" t="s">
        <v>123</v>
      </c>
      <c r="P18" s="85" t="s">
        <v>124</v>
      </c>
      <c r="Q18" s="85" t="s">
        <v>125</v>
      </c>
      <c r="R18" s="90">
        <v>100</v>
      </c>
      <c r="S18" s="91">
        <v>2991.0714285714298</v>
      </c>
      <c r="T18" s="91">
        <f t="shared" ref="T18:T19" si="2">R18*S18</f>
        <v>299107.14285714296</v>
      </c>
      <c r="U18" s="91">
        <f t="shared" si="1"/>
        <v>335000.00000000012</v>
      </c>
      <c r="V18" s="85" t="s">
        <v>22</v>
      </c>
      <c r="W18" s="92" t="s">
        <v>22</v>
      </c>
    </row>
    <row r="19" spans="1:23" ht="75" x14ac:dyDescent="0.25">
      <c r="B19" s="84" t="s">
        <v>112</v>
      </c>
      <c r="C19" s="85" t="s">
        <v>114</v>
      </c>
      <c r="D19" s="86" t="s">
        <v>119</v>
      </c>
      <c r="E19" s="84" t="s">
        <v>120</v>
      </c>
      <c r="F19" s="85" t="s">
        <v>121</v>
      </c>
      <c r="G19" s="86" t="s">
        <v>122</v>
      </c>
      <c r="H19" s="48" t="s">
        <v>23</v>
      </c>
      <c r="I19" s="85" t="s">
        <v>65</v>
      </c>
      <c r="J19" s="87">
        <v>0</v>
      </c>
      <c r="K19" s="88">
        <v>3.2023000000000001</v>
      </c>
      <c r="L19" s="85" t="s">
        <v>48</v>
      </c>
      <c r="M19" s="85" t="s">
        <v>49</v>
      </c>
      <c r="N19" s="86" t="s">
        <v>50</v>
      </c>
      <c r="O19" s="85" t="s">
        <v>123</v>
      </c>
      <c r="P19" s="85" t="s">
        <v>124</v>
      </c>
      <c r="Q19" s="89" t="s">
        <v>377</v>
      </c>
      <c r="R19" s="90">
        <v>40</v>
      </c>
      <c r="S19" s="91">
        <v>3125</v>
      </c>
      <c r="T19" s="91">
        <f t="shared" si="2"/>
        <v>125000</v>
      </c>
      <c r="U19" s="91">
        <f t="shared" si="1"/>
        <v>140000</v>
      </c>
      <c r="V19" s="85" t="s">
        <v>22</v>
      </c>
      <c r="W19" s="92" t="s">
        <v>22</v>
      </c>
    </row>
    <row r="20" spans="1:23" ht="75" x14ac:dyDescent="0.25">
      <c r="B20" s="84" t="s">
        <v>126</v>
      </c>
      <c r="C20" s="85" t="s">
        <v>135</v>
      </c>
      <c r="D20" s="86" t="s">
        <v>144</v>
      </c>
      <c r="E20" s="84" t="s">
        <v>145</v>
      </c>
      <c r="F20" s="85" t="s">
        <v>146</v>
      </c>
      <c r="G20" s="86" t="s">
        <v>147</v>
      </c>
      <c r="H20" s="48" t="s">
        <v>23</v>
      </c>
      <c r="I20" s="85" t="s">
        <v>65</v>
      </c>
      <c r="J20" s="87">
        <v>0</v>
      </c>
      <c r="K20" s="88">
        <v>3.2023000000000001</v>
      </c>
      <c r="L20" s="85" t="s">
        <v>48</v>
      </c>
      <c r="M20" s="85" t="s">
        <v>49</v>
      </c>
      <c r="N20" s="86" t="s">
        <v>50</v>
      </c>
      <c r="O20" s="85" t="s">
        <v>101</v>
      </c>
      <c r="P20" s="93" t="s">
        <v>72</v>
      </c>
      <c r="Q20" s="85" t="s">
        <v>89</v>
      </c>
      <c r="R20" s="90">
        <v>67</v>
      </c>
      <c r="S20" s="91">
        <v>517</v>
      </c>
      <c r="T20" s="91">
        <f t="shared" ref="T20:T28" si="3">R20*S20</f>
        <v>34639</v>
      </c>
      <c r="U20" s="91">
        <f t="shared" si="1"/>
        <v>38795.68</v>
      </c>
      <c r="V20" s="85" t="s">
        <v>22</v>
      </c>
      <c r="W20" s="92" t="s">
        <v>22</v>
      </c>
    </row>
    <row r="21" spans="1:23" ht="75" x14ac:dyDescent="0.25">
      <c r="B21" s="84" t="s">
        <v>127</v>
      </c>
      <c r="C21" s="85" t="s">
        <v>136</v>
      </c>
      <c r="D21" s="86" t="s">
        <v>148</v>
      </c>
      <c r="E21" s="84" t="s">
        <v>145</v>
      </c>
      <c r="F21" s="85" t="s">
        <v>149</v>
      </c>
      <c r="G21" s="86" t="s">
        <v>150</v>
      </c>
      <c r="H21" s="48" t="s">
        <v>23</v>
      </c>
      <c r="I21" s="85" t="s">
        <v>65</v>
      </c>
      <c r="J21" s="87">
        <v>0</v>
      </c>
      <c r="K21" s="88">
        <v>3.2023000000000001</v>
      </c>
      <c r="L21" s="85" t="s">
        <v>48</v>
      </c>
      <c r="M21" s="85" t="s">
        <v>49</v>
      </c>
      <c r="N21" s="86" t="s">
        <v>50</v>
      </c>
      <c r="O21" s="85" t="s">
        <v>101</v>
      </c>
      <c r="P21" s="93" t="s">
        <v>72</v>
      </c>
      <c r="Q21" s="85" t="s">
        <v>89</v>
      </c>
      <c r="R21" s="90">
        <v>90</v>
      </c>
      <c r="S21" s="91">
        <v>470</v>
      </c>
      <c r="T21" s="91">
        <f t="shared" si="3"/>
        <v>42300</v>
      </c>
      <c r="U21" s="91">
        <f t="shared" si="1"/>
        <v>47376.000000000007</v>
      </c>
      <c r="V21" s="85" t="s">
        <v>22</v>
      </c>
      <c r="W21" s="92" t="s">
        <v>22</v>
      </c>
    </row>
    <row r="22" spans="1:23" ht="75" x14ac:dyDescent="0.25">
      <c r="B22" s="84" t="s">
        <v>128</v>
      </c>
      <c r="C22" s="85" t="s">
        <v>137</v>
      </c>
      <c r="D22" s="86" t="s">
        <v>151</v>
      </c>
      <c r="E22" s="84" t="s">
        <v>145</v>
      </c>
      <c r="F22" s="85" t="s">
        <v>152</v>
      </c>
      <c r="G22" s="86" t="s">
        <v>153</v>
      </c>
      <c r="H22" s="48" t="s">
        <v>23</v>
      </c>
      <c r="I22" s="85" t="s">
        <v>65</v>
      </c>
      <c r="J22" s="87">
        <v>0</v>
      </c>
      <c r="K22" s="88">
        <v>3.2023000000000001</v>
      </c>
      <c r="L22" s="85" t="s">
        <v>48</v>
      </c>
      <c r="M22" s="85" t="s">
        <v>49</v>
      </c>
      <c r="N22" s="86" t="s">
        <v>50</v>
      </c>
      <c r="O22" s="85" t="s">
        <v>101</v>
      </c>
      <c r="P22" s="93" t="s">
        <v>72</v>
      </c>
      <c r="Q22" s="85" t="s">
        <v>89</v>
      </c>
      <c r="R22" s="90">
        <v>40</v>
      </c>
      <c r="S22" s="91">
        <v>450</v>
      </c>
      <c r="T22" s="91">
        <f t="shared" si="3"/>
        <v>18000</v>
      </c>
      <c r="U22" s="91">
        <f t="shared" si="1"/>
        <v>20160.000000000004</v>
      </c>
      <c r="V22" s="85" t="s">
        <v>22</v>
      </c>
      <c r="W22" s="92" t="s">
        <v>22</v>
      </c>
    </row>
    <row r="23" spans="1:23" ht="75" x14ac:dyDescent="0.25">
      <c r="B23" s="84" t="s">
        <v>129</v>
      </c>
      <c r="C23" s="85" t="s">
        <v>138</v>
      </c>
      <c r="D23" s="86" t="s">
        <v>151</v>
      </c>
      <c r="E23" s="84" t="s">
        <v>145</v>
      </c>
      <c r="F23" s="85" t="s">
        <v>152</v>
      </c>
      <c r="G23" s="86" t="s">
        <v>154</v>
      </c>
      <c r="H23" s="48" t="s">
        <v>23</v>
      </c>
      <c r="I23" s="85" t="s">
        <v>65</v>
      </c>
      <c r="J23" s="87">
        <v>0</v>
      </c>
      <c r="K23" s="88">
        <v>3.2023000000000001</v>
      </c>
      <c r="L23" s="85" t="s">
        <v>48</v>
      </c>
      <c r="M23" s="85" t="s">
        <v>49</v>
      </c>
      <c r="N23" s="86" t="s">
        <v>50</v>
      </c>
      <c r="O23" s="85" t="s">
        <v>101</v>
      </c>
      <c r="P23" s="93" t="s">
        <v>72</v>
      </c>
      <c r="Q23" s="85" t="s">
        <v>89</v>
      </c>
      <c r="R23" s="90">
        <v>15</v>
      </c>
      <c r="S23" s="91">
        <v>450</v>
      </c>
      <c r="T23" s="91">
        <f t="shared" si="3"/>
        <v>6750</v>
      </c>
      <c r="U23" s="91">
        <f t="shared" si="1"/>
        <v>7560.0000000000009</v>
      </c>
      <c r="V23" s="85" t="s">
        <v>22</v>
      </c>
      <c r="W23" s="92" t="s">
        <v>22</v>
      </c>
    </row>
    <row r="24" spans="1:23" ht="75" x14ac:dyDescent="0.25">
      <c r="B24" s="84" t="s">
        <v>130</v>
      </c>
      <c r="C24" s="85" t="s">
        <v>139</v>
      </c>
      <c r="D24" s="86" t="s">
        <v>155</v>
      </c>
      <c r="E24" s="84" t="s">
        <v>145</v>
      </c>
      <c r="F24" s="85" t="s">
        <v>156</v>
      </c>
      <c r="G24" s="86" t="s">
        <v>157</v>
      </c>
      <c r="H24" s="48" t="s">
        <v>23</v>
      </c>
      <c r="I24" s="85" t="s">
        <v>65</v>
      </c>
      <c r="J24" s="87">
        <v>0</v>
      </c>
      <c r="K24" s="88">
        <v>3.2023000000000001</v>
      </c>
      <c r="L24" s="85" t="s">
        <v>48</v>
      </c>
      <c r="M24" s="85" t="s">
        <v>49</v>
      </c>
      <c r="N24" s="86" t="s">
        <v>50</v>
      </c>
      <c r="O24" s="85" t="s">
        <v>101</v>
      </c>
      <c r="P24" s="93" t="s">
        <v>72</v>
      </c>
      <c r="Q24" s="85" t="s">
        <v>89</v>
      </c>
      <c r="R24" s="90">
        <v>20</v>
      </c>
      <c r="S24" s="91">
        <v>450</v>
      </c>
      <c r="T24" s="91">
        <f t="shared" si="3"/>
        <v>9000</v>
      </c>
      <c r="U24" s="91">
        <f t="shared" si="1"/>
        <v>10080.000000000002</v>
      </c>
      <c r="V24" s="85" t="s">
        <v>22</v>
      </c>
      <c r="W24" s="92" t="s">
        <v>22</v>
      </c>
    </row>
    <row r="25" spans="1:23" ht="75" x14ac:dyDescent="0.25">
      <c r="B25" s="84" t="s">
        <v>131</v>
      </c>
      <c r="C25" s="85" t="s">
        <v>140</v>
      </c>
      <c r="D25" s="86" t="s">
        <v>158</v>
      </c>
      <c r="E25" s="84" t="s">
        <v>145</v>
      </c>
      <c r="F25" s="85" t="s">
        <v>159</v>
      </c>
      <c r="G25" s="86" t="s">
        <v>160</v>
      </c>
      <c r="H25" s="48" t="s">
        <v>23</v>
      </c>
      <c r="I25" s="85" t="s">
        <v>65</v>
      </c>
      <c r="J25" s="87">
        <v>0</v>
      </c>
      <c r="K25" s="88">
        <v>3.2023000000000001</v>
      </c>
      <c r="L25" s="85" t="s">
        <v>48</v>
      </c>
      <c r="M25" s="85" t="s">
        <v>49</v>
      </c>
      <c r="N25" s="86" t="s">
        <v>50</v>
      </c>
      <c r="O25" s="85" t="s">
        <v>101</v>
      </c>
      <c r="P25" s="93" t="s">
        <v>72</v>
      </c>
      <c r="Q25" s="85" t="s">
        <v>89</v>
      </c>
      <c r="R25" s="90">
        <v>100</v>
      </c>
      <c r="S25" s="91">
        <v>450</v>
      </c>
      <c r="T25" s="91">
        <f t="shared" si="3"/>
        <v>45000</v>
      </c>
      <c r="U25" s="91">
        <f t="shared" si="1"/>
        <v>50400.000000000007</v>
      </c>
      <c r="V25" s="85" t="s">
        <v>22</v>
      </c>
      <c r="W25" s="92" t="s">
        <v>22</v>
      </c>
    </row>
    <row r="26" spans="1:23" ht="75" x14ac:dyDescent="0.25">
      <c r="B26" s="84" t="s">
        <v>132</v>
      </c>
      <c r="C26" s="85" t="s">
        <v>141</v>
      </c>
      <c r="D26" s="86" t="s">
        <v>161</v>
      </c>
      <c r="E26" s="84" t="s">
        <v>145</v>
      </c>
      <c r="F26" s="85" t="s">
        <v>162</v>
      </c>
      <c r="G26" s="86" t="s">
        <v>163</v>
      </c>
      <c r="H26" s="48" t="s">
        <v>23</v>
      </c>
      <c r="I26" s="85" t="s">
        <v>65</v>
      </c>
      <c r="J26" s="87">
        <v>0</v>
      </c>
      <c r="K26" s="88">
        <v>3.2023000000000001</v>
      </c>
      <c r="L26" s="85" t="s">
        <v>48</v>
      </c>
      <c r="M26" s="85" t="s">
        <v>49</v>
      </c>
      <c r="N26" s="86" t="s">
        <v>50</v>
      </c>
      <c r="O26" s="85" t="s">
        <v>101</v>
      </c>
      <c r="P26" s="93" t="s">
        <v>72</v>
      </c>
      <c r="Q26" s="85" t="s">
        <v>89</v>
      </c>
      <c r="R26" s="90">
        <v>50</v>
      </c>
      <c r="S26" s="91">
        <v>450</v>
      </c>
      <c r="T26" s="91">
        <f t="shared" si="3"/>
        <v>22500</v>
      </c>
      <c r="U26" s="91">
        <f t="shared" si="1"/>
        <v>25200.000000000004</v>
      </c>
      <c r="V26" s="85" t="s">
        <v>22</v>
      </c>
      <c r="W26" s="92" t="s">
        <v>22</v>
      </c>
    </row>
    <row r="27" spans="1:23" ht="75" x14ac:dyDescent="0.25">
      <c r="B27" s="84" t="s">
        <v>133</v>
      </c>
      <c r="C27" s="85" t="s">
        <v>142</v>
      </c>
      <c r="D27" s="86" t="s">
        <v>158</v>
      </c>
      <c r="E27" s="84" t="s">
        <v>145</v>
      </c>
      <c r="F27" s="85" t="s">
        <v>159</v>
      </c>
      <c r="G27" s="86" t="s">
        <v>164</v>
      </c>
      <c r="H27" s="48" t="s">
        <v>23</v>
      </c>
      <c r="I27" s="85" t="s">
        <v>65</v>
      </c>
      <c r="J27" s="87">
        <v>0</v>
      </c>
      <c r="K27" s="88">
        <v>3.2023000000000001</v>
      </c>
      <c r="L27" s="85" t="s">
        <v>48</v>
      </c>
      <c r="M27" s="85" t="s">
        <v>49</v>
      </c>
      <c r="N27" s="86" t="s">
        <v>50</v>
      </c>
      <c r="O27" s="85" t="s">
        <v>101</v>
      </c>
      <c r="P27" s="93" t="s">
        <v>72</v>
      </c>
      <c r="Q27" s="85" t="s">
        <v>89</v>
      </c>
      <c r="R27" s="90">
        <v>50</v>
      </c>
      <c r="S27" s="91">
        <v>450</v>
      </c>
      <c r="T27" s="91">
        <f t="shared" si="3"/>
        <v>22500</v>
      </c>
      <c r="U27" s="91">
        <f t="shared" si="1"/>
        <v>25200.000000000004</v>
      </c>
      <c r="V27" s="85" t="s">
        <v>22</v>
      </c>
      <c r="W27" s="92" t="s">
        <v>22</v>
      </c>
    </row>
    <row r="28" spans="1:23" ht="75" x14ac:dyDescent="0.25">
      <c r="B28" s="84" t="s">
        <v>134</v>
      </c>
      <c r="C28" s="85" t="s">
        <v>143</v>
      </c>
      <c r="D28" s="86" t="s">
        <v>165</v>
      </c>
      <c r="E28" s="84" t="s">
        <v>145</v>
      </c>
      <c r="F28" s="85" t="s">
        <v>166</v>
      </c>
      <c r="G28" s="86" t="s">
        <v>167</v>
      </c>
      <c r="H28" s="48" t="s">
        <v>23</v>
      </c>
      <c r="I28" s="85" t="s">
        <v>65</v>
      </c>
      <c r="J28" s="87">
        <v>0</v>
      </c>
      <c r="K28" s="88">
        <v>3.2023000000000001</v>
      </c>
      <c r="L28" s="85" t="s">
        <v>48</v>
      </c>
      <c r="M28" s="85" t="s">
        <v>49</v>
      </c>
      <c r="N28" s="86" t="s">
        <v>50</v>
      </c>
      <c r="O28" s="85" t="s">
        <v>101</v>
      </c>
      <c r="P28" s="85" t="s">
        <v>72</v>
      </c>
      <c r="Q28" s="85" t="s">
        <v>89</v>
      </c>
      <c r="R28" s="90">
        <v>5</v>
      </c>
      <c r="S28" s="91">
        <v>625</v>
      </c>
      <c r="T28" s="91">
        <f t="shared" si="3"/>
        <v>3125</v>
      </c>
      <c r="U28" s="91">
        <f t="shared" si="1"/>
        <v>3500.0000000000005</v>
      </c>
      <c r="V28" s="85" t="s">
        <v>22</v>
      </c>
      <c r="W28" s="92" t="s">
        <v>22</v>
      </c>
    </row>
    <row r="29" spans="1:23" ht="75" x14ac:dyDescent="0.25">
      <c r="A29" s="91"/>
      <c r="B29" s="91" t="s">
        <v>168</v>
      </c>
      <c r="C29" s="91" t="s">
        <v>171</v>
      </c>
      <c r="D29" s="91" t="s">
        <v>174</v>
      </c>
      <c r="E29" s="91" t="s">
        <v>176</v>
      </c>
      <c r="F29" s="91" t="s">
        <v>177</v>
      </c>
      <c r="G29" s="91" t="s">
        <v>178</v>
      </c>
      <c r="H29" s="48" t="s">
        <v>23</v>
      </c>
      <c r="I29" s="91" t="s">
        <v>65</v>
      </c>
      <c r="J29" s="87">
        <v>0</v>
      </c>
      <c r="K29" s="88">
        <v>3.2023000000000001</v>
      </c>
      <c r="L29" s="91" t="s">
        <v>48</v>
      </c>
      <c r="M29" s="91" t="s">
        <v>49</v>
      </c>
      <c r="N29" s="91" t="s">
        <v>50</v>
      </c>
      <c r="O29" s="91" t="s">
        <v>183</v>
      </c>
      <c r="P29" s="91" t="s">
        <v>72</v>
      </c>
      <c r="Q29" s="89" t="s">
        <v>377</v>
      </c>
      <c r="R29" s="91">
        <v>1</v>
      </c>
      <c r="S29" s="91">
        <v>36700</v>
      </c>
      <c r="T29" s="91">
        <f t="shared" ref="T29:T31" si="4">R29*S29</f>
        <v>36700</v>
      </c>
      <c r="U29" s="91">
        <f t="shared" ref="U29:U31" si="5">T29*1.12</f>
        <v>41104.000000000007</v>
      </c>
      <c r="V29" s="85" t="s">
        <v>22</v>
      </c>
      <c r="W29" s="92" t="s">
        <v>22</v>
      </c>
    </row>
    <row r="30" spans="1:23" ht="75" x14ac:dyDescent="0.25">
      <c r="A30" s="91"/>
      <c r="B30" s="91" t="s">
        <v>169</v>
      </c>
      <c r="C30" s="91" t="s">
        <v>172</v>
      </c>
      <c r="D30" s="91" t="s">
        <v>175</v>
      </c>
      <c r="E30" s="91" t="s">
        <v>179</v>
      </c>
      <c r="F30" s="91" t="s">
        <v>180</v>
      </c>
      <c r="G30" s="91" t="s">
        <v>181</v>
      </c>
      <c r="H30" s="48" t="s">
        <v>23</v>
      </c>
      <c r="I30" s="91" t="s">
        <v>65</v>
      </c>
      <c r="J30" s="87">
        <v>0</v>
      </c>
      <c r="K30" s="88">
        <v>3.2023000000000001</v>
      </c>
      <c r="L30" s="91" t="s">
        <v>48</v>
      </c>
      <c r="M30" s="91" t="s">
        <v>49</v>
      </c>
      <c r="N30" s="91" t="s">
        <v>50</v>
      </c>
      <c r="O30" s="91" t="s">
        <v>183</v>
      </c>
      <c r="P30" s="91" t="s">
        <v>72</v>
      </c>
      <c r="Q30" s="89" t="s">
        <v>377</v>
      </c>
      <c r="R30" s="91">
        <v>7</v>
      </c>
      <c r="S30" s="91">
        <v>3800</v>
      </c>
      <c r="T30" s="91">
        <f t="shared" si="4"/>
        <v>26600</v>
      </c>
      <c r="U30" s="91">
        <f t="shared" si="5"/>
        <v>29792.000000000004</v>
      </c>
      <c r="V30" s="85" t="s">
        <v>22</v>
      </c>
      <c r="W30" s="92" t="s">
        <v>22</v>
      </c>
    </row>
    <row r="31" spans="1:23" ht="75" x14ac:dyDescent="0.25">
      <c r="A31" s="91"/>
      <c r="B31" s="91" t="s">
        <v>170</v>
      </c>
      <c r="C31" s="91" t="s">
        <v>173</v>
      </c>
      <c r="D31" s="91" t="s">
        <v>175</v>
      </c>
      <c r="E31" s="91" t="s">
        <v>179</v>
      </c>
      <c r="F31" s="91" t="s">
        <v>180</v>
      </c>
      <c r="G31" s="91" t="s">
        <v>182</v>
      </c>
      <c r="H31" s="48" t="s">
        <v>23</v>
      </c>
      <c r="I31" s="91" t="s">
        <v>65</v>
      </c>
      <c r="J31" s="87">
        <v>0</v>
      </c>
      <c r="K31" s="88">
        <v>3.2023000000000001</v>
      </c>
      <c r="L31" s="91" t="s">
        <v>48</v>
      </c>
      <c r="M31" s="91" t="s">
        <v>49</v>
      </c>
      <c r="N31" s="91" t="s">
        <v>50</v>
      </c>
      <c r="O31" s="91" t="s">
        <v>183</v>
      </c>
      <c r="P31" s="91" t="s">
        <v>72</v>
      </c>
      <c r="Q31" s="89" t="s">
        <v>377</v>
      </c>
      <c r="R31" s="91">
        <v>4</v>
      </c>
      <c r="S31" s="91">
        <v>16216</v>
      </c>
      <c r="T31" s="91">
        <f t="shared" si="4"/>
        <v>64864</v>
      </c>
      <c r="U31" s="91">
        <f t="shared" si="5"/>
        <v>72647.680000000008</v>
      </c>
      <c r="V31" s="85" t="s">
        <v>22</v>
      </c>
      <c r="W31" s="92" t="s">
        <v>22</v>
      </c>
    </row>
    <row r="32" spans="1:23" ht="75" x14ac:dyDescent="0.25">
      <c r="A32" s="94"/>
      <c r="B32" s="91" t="s">
        <v>184</v>
      </c>
      <c r="C32" s="91" t="s">
        <v>189</v>
      </c>
      <c r="D32" s="91" t="s">
        <v>185</v>
      </c>
      <c r="E32" s="91" t="s">
        <v>186</v>
      </c>
      <c r="F32" s="91" t="s">
        <v>187</v>
      </c>
      <c r="G32" s="91" t="s">
        <v>188</v>
      </c>
      <c r="H32" s="48" t="s">
        <v>23</v>
      </c>
      <c r="I32" s="91" t="s">
        <v>65</v>
      </c>
      <c r="J32" s="87">
        <v>0</v>
      </c>
      <c r="K32" s="88">
        <v>3.2023000000000001</v>
      </c>
      <c r="L32" s="91" t="s">
        <v>48</v>
      </c>
      <c r="M32" s="91" t="s">
        <v>49</v>
      </c>
      <c r="N32" s="91" t="s">
        <v>50</v>
      </c>
      <c r="O32" s="95" t="s">
        <v>76</v>
      </c>
      <c r="P32" s="95" t="s">
        <v>51</v>
      </c>
      <c r="Q32" s="89" t="s">
        <v>377</v>
      </c>
      <c r="R32" s="91">
        <v>84</v>
      </c>
      <c r="S32" s="91">
        <v>2616.0714285714284</v>
      </c>
      <c r="T32" s="91">
        <f t="shared" ref="T32" si="6">R32*S32</f>
        <v>219750</v>
      </c>
      <c r="U32" s="91">
        <f>T32*1.12</f>
        <v>246120.00000000003</v>
      </c>
      <c r="V32" s="85" t="s">
        <v>22</v>
      </c>
      <c r="W32" s="92" t="s">
        <v>22</v>
      </c>
    </row>
    <row r="33" spans="1:23" ht="75" x14ac:dyDescent="0.25">
      <c r="A33" s="94"/>
      <c r="B33" s="91" t="s">
        <v>191</v>
      </c>
      <c r="C33" s="91" t="s">
        <v>196</v>
      </c>
      <c r="D33" s="91" t="s">
        <v>201</v>
      </c>
      <c r="E33" s="91" t="s">
        <v>202</v>
      </c>
      <c r="F33" s="91" t="s">
        <v>203</v>
      </c>
      <c r="G33" s="91" t="s">
        <v>204</v>
      </c>
      <c r="H33" s="48" t="s">
        <v>23</v>
      </c>
      <c r="I33" s="91" t="s">
        <v>65</v>
      </c>
      <c r="J33" s="87">
        <v>0</v>
      </c>
      <c r="K33" s="88">
        <v>3.2023000000000001</v>
      </c>
      <c r="L33" s="91" t="s">
        <v>48</v>
      </c>
      <c r="M33" s="91" t="s">
        <v>49</v>
      </c>
      <c r="N33" s="91" t="s">
        <v>50</v>
      </c>
      <c r="O33" s="95" t="s">
        <v>215</v>
      </c>
      <c r="P33" s="95" t="s">
        <v>72</v>
      </c>
      <c r="Q33" s="89" t="s">
        <v>377</v>
      </c>
      <c r="R33" s="91">
        <v>16</v>
      </c>
      <c r="S33" s="91">
        <v>690</v>
      </c>
      <c r="T33" s="91">
        <f t="shared" ref="T33:T37" si="7">R33*S33</f>
        <v>11040</v>
      </c>
      <c r="U33" s="91">
        <f t="shared" ref="U33:U37" si="8">T33*1.12</f>
        <v>12364.800000000001</v>
      </c>
      <c r="V33" s="85" t="s">
        <v>22</v>
      </c>
      <c r="W33" s="92" t="s">
        <v>22</v>
      </c>
    </row>
    <row r="34" spans="1:23" ht="75" x14ac:dyDescent="0.25">
      <c r="A34" s="94"/>
      <c r="B34" s="91" t="s">
        <v>192</v>
      </c>
      <c r="C34" s="91" t="s">
        <v>197</v>
      </c>
      <c r="D34" s="91" t="s">
        <v>205</v>
      </c>
      <c r="E34" s="91" t="s">
        <v>202</v>
      </c>
      <c r="F34" s="91" t="s">
        <v>206</v>
      </c>
      <c r="G34" s="91" t="s">
        <v>207</v>
      </c>
      <c r="H34" s="48" t="s">
        <v>23</v>
      </c>
      <c r="I34" s="91" t="s">
        <v>65</v>
      </c>
      <c r="J34" s="87">
        <v>0</v>
      </c>
      <c r="K34" s="88">
        <v>3.2023000000000001</v>
      </c>
      <c r="L34" s="91" t="s">
        <v>48</v>
      </c>
      <c r="M34" s="91" t="s">
        <v>49</v>
      </c>
      <c r="N34" s="91" t="s">
        <v>50</v>
      </c>
      <c r="O34" s="95" t="s">
        <v>215</v>
      </c>
      <c r="P34" s="95" t="s">
        <v>72</v>
      </c>
      <c r="Q34" s="89" t="s">
        <v>377</v>
      </c>
      <c r="R34" s="91">
        <v>48</v>
      </c>
      <c r="S34" s="91">
        <v>590</v>
      </c>
      <c r="T34" s="91">
        <f t="shared" si="7"/>
        <v>28320</v>
      </c>
      <c r="U34" s="91">
        <f t="shared" si="8"/>
        <v>31718.400000000001</v>
      </c>
      <c r="V34" s="85" t="s">
        <v>22</v>
      </c>
      <c r="W34" s="92" t="s">
        <v>22</v>
      </c>
    </row>
    <row r="35" spans="1:23" ht="75" x14ac:dyDescent="0.25">
      <c r="A35" s="94"/>
      <c r="B35" s="91" t="s">
        <v>193</v>
      </c>
      <c r="C35" s="91" t="s">
        <v>198</v>
      </c>
      <c r="D35" s="91" t="s">
        <v>208</v>
      </c>
      <c r="E35" s="91" t="s">
        <v>202</v>
      </c>
      <c r="F35" s="91" t="s">
        <v>209</v>
      </c>
      <c r="G35" s="91" t="s">
        <v>210</v>
      </c>
      <c r="H35" s="48" t="s">
        <v>23</v>
      </c>
      <c r="I35" s="91" t="s">
        <v>65</v>
      </c>
      <c r="J35" s="87">
        <v>0</v>
      </c>
      <c r="K35" s="88">
        <v>3.2023000000000001</v>
      </c>
      <c r="L35" s="91" t="s">
        <v>48</v>
      </c>
      <c r="M35" s="91" t="s">
        <v>49</v>
      </c>
      <c r="N35" s="91" t="s">
        <v>50</v>
      </c>
      <c r="O35" s="95" t="s">
        <v>215</v>
      </c>
      <c r="P35" s="95" t="s">
        <v>72</v>
      </c>
      <c r="Q35" s="89" t="s">
        <v>377</v>
      </c>
      <c r="R35" s="91">
        <v>221</v>
      </c>
      <c r="S35" s="91">
        <v>208.71</v>
      </c>
      <c r="T35" s="91">
        <f t="shared" si="7"/>
        <v>46124.91</v>
      </c>
      <c r="U35" s="91">
        <f t="shared" si="8"/>
        <v>51659.899200000007</v>
      </c>
      <c r="V35" s="85" t="s">
        <v>22</v>
      </c>
      <c r="W35" s="92" t="s">
        <v>22</v>
      </c>
    </row>
    <row r="36" spans="1:23" ht="75" x14ac:dyDescent="0.25">
      <c r="A36" s="94"/>
      <c r="B36" s="91" t="s">
        <v>194</v>
      </c>
      <c r="C36" s="91" t="s">
        <v>199</v>
      </c>
      <c r="D36" s="91" t="s">
        <v>211</v>
      </c>
      <c r="E36" s="91" t="s">
        <v>202</v>
      </c>
      <c r="F36" s="91" t="s">
        <v>212</v>
      </c>
      <c r="G36" s="91" t="s">
        <v>204</v>
      </c>
      <c r="H36" s="48" t="s">
        <v>23</v>
      </c>
      <c r="I36" s="91" t="s">
        <v>65</v>
      </c>
      <c r="J36" s="87">
        <v>0</v>
      </c>
      <c r="K36" s="88">
        <v>3.2023000000000001</v>
      </c>
      <c r="L36" s="91" t="s">
        <v>48</v>
      </c>
      <c r="M36" s="91" t="s">
        <v>49</v>
      </c>
      <c r="N36" s="91" t="s">
        <v>50</v>
      </c>
      <c r="O36" s="95" t="s">
        <v>215</v>
      </c>
      <c r="P36" s="95" t="s">
        <v>72</v>
      </c>
      <c r="Q36" s="89" t="s">
        <v>377</v>
      </c>
      <c r="R36" s="91">
        <v>48</v>
      </c>
      <c r="S36" s="91">
        <v>457.59</v>
      </c>
      <c r="T36" s="91">
        <f t="shared" si="7"/>
        <v>21964.32</v>
      </c>
      <c r="U36" s="91">
        <f t="shared" si="8"/>
        <v>24600.038400000001</v>
      </c>
      <c r="V36" s="85" t="s">
        <v>22</v>
      </c>
      <c r="W36" s="92" t="s">
        <v>22</v>
      </c>
    </row>
    <row r="37" spans="1:23" ht="75" x14ac:dyDescent="0.25">
      <c r="A37" s="94"/>
      <c r="B37" s="91" t="s">
        <v>195</v>
      </c>
      <c r="C37" s="91" t="s">
        <v>200</v>
      </c>
      <c r="D37" s="91" t="s">
        <v>190</v>
      </c>
      <c r="E37" s="91" t="s">
        <v>202</v>
      </c>
      <c r="F37" s="91" t="s">
        <v>213</v>
      </c>
      <c r="G37" s="91" t="s">
        <v>214</v>
      </c>
      <c r="H37" s="48" t="s">
        <v>23</v>
      </c>
      <c r="I37" s="91" t="s">
        <v>65</v>
      </c>
      <c r="J37" s="87">
        <v>0</v>
      </c>
      <c r="K37" s="88">
        <v>3.2023000000000001</v>
      </c>
      <c r="L37" s="91" t="s">
        <v>48</v>
      </c>
      <c r="M37" s="91" t="s">
        <v>49</v>
      </c>
      <c r="N37" s="91" t="s">
        <v>50</v>
      </c>
      <c r="O37" s="95" t="s">
        <v>215</v>
      </c>
      <c r="P37" s="95" t="s">
        <v>72</v>
      </c>
      <c r="Q37" s="89" t="s">
        <v>377</v>
      </c>
      <c r="R37" s="91">
        <v>510</v>
      </c>
      <c r="S37" s="91">
        <v>208.71</v>
      </c>
      <c r="T37" s="91">
        <f t="shared" si="7"/>
        <v>106442.1</v>
      </c>
      <c r="U37" s="91">
        <f t="shared" si="8"/>
        <v>119215.15200000002</v>
      </c>
      <c r="V37" s="85" t="s">
        <v>22</v>
      </c>
      <c r="W37" s="92" t="s">
        <v>22</v>
      </c>
    </row>
    <row r="38" spans="1:23" ht="76.5" customHeight="1" x14ac:dyDescent="0.25">
      <c r="A38" s="94"/>
      <c r="B38" s="91" t="s">
        <v>216</v>
      </c>
      <c r="C38" s="95" t="s">
        <v>217</v>
      </c>
      <c r="D38" s="89" t="s">
        <v>218</v>
      </c>
      <c r="E38" s="89" t="s">
        <v>219</v>
      </c>
      <c r="F38" s="89" t="s">
        <v>220</v>
      </c>
      <c r="G38" s="89" t="s">
        <v>221</v>
      </c>
      <c r="H38" s="48" t="s">
        <v>23</v>
      </c>
      <c r="I38" s="91" t="s">
        <v>65</v>
      </c>
      <c r="J38" s="87">
        <v>88</v>
      </c>
      <c r="K38" s="88">
        <v>3.2023000000000001</v>
      </c>
      <c r="L38" s="95" t="s">
        <v>48</v>
      </c>
      <c r="M38" s="95" t="s">
        <v>222</v>
      </c>
      <c r="N38" s="91" t="s">
        <v>50</v>
      </c>
      <c r="O38" s="95" t="s">
        <v>215</v>
      </c>
      <c r="P38" s="95" t="s">
        <v>72</v>
      </c>
      <c r="Q38" s="89" t="s">
        <v>377</v>
      </c>
      <c r="R38" s="91">
        <v>1500</v>
      </c>
      <c r="S38" s="91">
        <v>160</v>
      </c>
      <c r="T38" s="91">
        <f>R38*S38</f>
        <v>240000</v>
      </c>
      <c r="U38" s="91">
        <f>T38*1.12</f>
        <v>268800</v>
      </c>
      <c r="V38" s="85" t="s">
        <v>22</v>
      </c>
      <c r="W38" s="92" t="s">
        <v>22</v>
      </c>
    </row>
    <row r="39" spans="1:23" ht="76.5" customHeight="1" x14ac:dyDescent="0.25">
      <c r="A39" s="94"/>
      <c r="B39" s="96" t="s">
        <v>223</v>
      </c>
      <c r="C39" s="95" t="s">
        <v>224</v>
      </c>
      <c r="D39" s="89" t="s">
        <v>225</v>
      </c>
      <c r="E39" s="89" t="s">
        <v>226</v>
      </c>
      <c r="F39" s="89" t="s">
        <v>227</v>
      </c>
      <c r="G39" s="89" t="s">
        <v>228</v>
      </c>
      <c r="H39" s="48" t="s">
        <v>23</v>
      </c>
      <c r="I39" s="91" t="s">
        <v>65</v>
      </c>
      <c r="J39" s="87">
        <v>0</v>
      </c>
      <c r="K39" s="88">
        <v>3.2023000000000001</v>
      </c>
      <c r="L39" s="95" t="s">
        <v>48</v>
      </c>
      <c r="M39" s="95" t="s">
        <v>222</v>
      </c>
      <c r="N39" s="95" t="s">
        <v>229</v>
      </c>
      <c r="O39" s="95" t="s">
        <v>230</v>
      </c>
      <c r="P39" s="95" t="s">
        <v>51</v>
      </c>
      <c r="Q39" s="91" t="s">
        <v>89</v>
      </c>
      <c r="R39" s="91">
        <v>150</v>
      </c>
      <c r="S39" s="91">
        <v>1814.98</v>
      </c>
      <c r="T39" s="91">
        <f>R39*S39</f>
        <v>272247</v>
      </c>
      <c r="U39" s="91">
        <f>T39*1.12</f>
        <v>304916.64</v>
      </c>
      <c r="V39" s="85" t="s">
        <v>22</v>
      </c>
      <c r="W39" s="92" t="s">
        <v>22</v>
      </c>
    </row>
    <row r="40" spans="1:23" ht="75" x14ac:dyDescent="0.25">
      <c r="A40" s="94"/>
      <c r="B40" s="96" t="s">
        <v>231</v>
      </c>
      <c r="C40" s="95" t="s">
        <v>238</v>
      </c>
      <c r="D40" s="89" t="s">
        <v>245</v>
      </c>
      <c r="E40" s="89" t="s">
        <v>246</v>
      </c>
      <c r="F40" s="89" t="s">
        <v>247</v>
      </c>
      <c r="G40" s="89" t="s">
        <v>248</v>
      </c>
      <c r="H40" s="48" t="s">
        <v>23</v>
      </c>
      <c r="I40" s="91" t="s">
        <v>65</v>
      </c>
      <c r="J40" s="87">
        <v>0</v>
      </c>
      <c r="K40" s="88">
        <v>3.2023000000000001</v>
      </c>
      <c r="L40" s="95" t="s">
        <v>48</v>
      </c>
      <c r="M40" s="95" t="s">
        <v>49</v>
      </c>
      <c r="N40" s="95" t="s">
        <v>50</v>
      </c>
      <c r="O40" s="95" t="s">
        <v>76</v>
      </c>
      <c r="P40" s="95" t="s">
        <v>72</v>
      </c>
      <c r="Q40" s="89" t="s">
        <v>377</v>
      </c>
      <c r="R40" s="91">
        <v>10</v>
      </c>
      <c r="S40" s="91">
        <v>1600</v>
      </c>
      <c r="T40" s="91">
        <f t="shared" ref="T40:T46" si="9">R40*S40</f>
        <v>16000</v>
      </c>
      <c r="U40" s="91">
        <f t="shared" ref="U40:U46" si="10">T40*1.12</f>
        <v>17920</v>
      </c>
      <c r="V40" s="85" t="s">
        <v>22</v>
      </c>
      <c r="W40" s="92" t="s">
        <v>22</v>
      </c>
    </row>
    <row r="41" spans="1:23" ht="75" x14ac:dyDescent="0.25">
      <c r="A41" s="94"/>
      <c r="B41" s="96" t="s">
        <v>232</v>
      </c>
      <c r="C41" s="95" t="s">
        <v>239</v>
      </c>
      <c r="D41" s="89" t="s">
        <v>245</v>
      </c>
      <c r="E41" s="89" t="s">
        <v>246</v>
      </c>
      <c r="F41" s="89" t="s">
        <v>247</v>
      </c>
      <c r="G41" s="89" t="s">
        <v>249</v>
      </c>
      <c r="H41" s="48" t="s">
        <v>23</v>
      </c>
      <c r="I41" s="91" t="s">
        <v>65</v>
      </c>
      <c r="J41" s="87">
        <v>0</v>
      </c>
      <c r="K41" s="88">
        <v>3.2023000000000001</v>
      </c>
      <c r="L41" s="95" t="s">
        <v>48</v>
      </c>
      <c r="M41" s="95" t="s">
        <v>49</v>
      </c>
      <c r="N41" s="95" t="s">
        <v>50</v>
      </c>
      <c r="O41" s="95" t="s">
        <v>76</v>
      </c>
      <c r="P41" s="95" t="s">
        <v>72</v>
      </c>
      <c r="Q41" s="89" t="s">
        <v>377</v>
      </c>
      <c r="R41" s="91">
        <v>50</v>
      </c>
      <c r="S41" s="91">
        <v>2200</v>
      </c>
      <c r="T41" s="91">
        <f t="shared" si="9"/>
        <v>110000</v>
      </c>
      <c r="U41" s="91">
        <f t="shared" si="10"/>
        <v>123200.00000000001</v>
      </c>
      <c r="V41" s="85" t="s">
        <v>22</v>
      </c>
      <c r="W41" s="92" t="s">
        <v>22</v>
      </c>
    </row>
    <row r="42" spans="1:23" ht="75" x14ac:dyDescent="0.25">
      <c r="A42" s="94"/>
      <c r="B42" s="96" t="s">
        <v>233</v>
      </c>
      <c r="C42" s="95" t="s">
        <v>240</v>
      </c>
      <c r="D42" s="89" t="s">
        <v>250</v>
      </c>
      <c r="E42" s="89" t="s">
        <v>251</v>
      </c>
      <c r="F42" s="89" t="s">
        <v>252</v>
      </c>
      <c r="G42" s="89" t="s">
        <v>253</v>
      </c>
      <c r="H42" s="48" t="s">
        <v>23</v>
      </c>
      <c r="I42" s="91" t="s">
        <v>65</v>
      </c>
      <c r="J42" s="87">
        <v>0</v>
      </c>
      <c r="K42" s="88">
        <v>3.2023000000000001</v>
      </c>
      <c r="L42" s="95" t="s">
        <v>48</v>
      </c>
      <c r="M42" s="95" t="s">
        <v>49</v>
      </c>
      <c r="N42" s="95" t="s">
        <v>50</v>
      </c>
      <c r="O42" s="95" t="s">
        <v>76</v>
      </c>
      <c r="P42" s="95" t="s">
        <v>72</v>
      </c>
      <c r="Q42" s="89" t="s">
        <v>377</v>
      </c>
      <c r="R42" s="91">
        <v>1</v>
      </c>
      <c r="S42" s="91">
        <v>1500</v>
      </c>
      <c r="T42" s="91">
        <f t="shared" si="9"/>
        <v>1500</v>
      </c>
      <c r="U42" s="91">
        <f t="shared" si="10"/>
        <v>1680.0000000000002</v>
      </c>
      <c r="V42" s="85" t="s">
        <v>22</v>
      </c>
      <c r="W42" s="92" t="s">
        <v>22</v>
      </c>
    </row>
    <row r="43" spans="1:23" ht="75" x14ac:dyDescent="0.25">
      <c r="A43" s="94"/>
      <c r="B43" s="96" t="s">
        <v>234</v>
      </c>
      <c r="C43" s="95" t="s">
        <v>241</v>
      </c>
      <c r="D43" s="89" t="s">
        <v>245</v>
      </c>
      <c r="E43" s="89" t="s">
        <v>246</v>
      </c>
      <c r="F43" s="89" t="s">
        <v>247</v>
      </c>
      <c r="G43" s="89" t="s">
        <v>254</v>
      </c>
      <c r="H43" s="48" t="s">
        <v>23</v>
      </c>
      <c r="I43" s="91" t="s">
        <v>65</v>
      </c>
      <c r="J43" s="87">
        <v>0</v>
      </c>
      <c r="K43" s="88">
        <v>3.2023000000000001</v>
      </c>
      <c r="L43" s="95" t="s">
        <v>48</v>
      </c>
      <c r="M43" s="95" t="s">
        <v>49</v>
      </c>
      <c r="N43" s="95" t="s">
        <v>50</v>
      </c>
      <c r="O43" s="95" t="s">
        <v>76</v>
      </c>
      <c r="P43" s="95" t="s">
        <v>72</v>
      </c>
      <c r="Q43" s="89" t="s">
        <v>377</v>
      </c>
      <c r="R43" s="91">
        <v>21</v>
      </c>
      <c r="S43" s="91">
        <v>2500</v>
      </c>
      <c r="T43" s="91">
        <f t="shared" si="9"/>
        <v>52500</v>
      </c>
      <c r="U43" s="91">
        <f t="shared" si="10"/>
        <v>58800.000000000007</v>
      </c>
      <c r="V43" s="85" t="s">
        <v>22</v>
      </c>
      <c r="W43" s="92" t="s">
        <v>22</v>
      </c>
    </row>
    <row r="44" spans="1:23" ht="75" x14ac:dyDescent="0.25">
      <c r="A44" s="94"/>
      <c r="B44" s="96" t="s">
        <v>235</v>
      </c>
      <c r="C44" s="95" t="s">
        <v>242</v>
      </c>
      <c r="D44" s="89" t="s">
        <v>245</v>
      </c>
      <c r="E44" s="89" t="s">
        <v>246</v>
      </c>
      <c r="F44" s="89" t="s">
        <v>247</v>
      </c>
      <c r="G44" s="89" t="s">
        <v>255</v>
      </c>
      <c r="H44" s="48" t="s">
        <v>23</v>
      </c>
      <c r="I44" s="91" t="s">
        <v>65</v>
      </c>
      <c r="J44" s="87">
        <v>0</v>
      </c>
      <c r="K44" s="88">
        <v>3.2023000000000001</v>
      </c>
      <c r="L44" s="95" t="s">
        <v>48</v>
      </c>
      <c r="M44" s="95" t="s">
        <v>49</v>
      </c>
      <c r="N44" s="95" t="s">
        <v>50</v>
      </c>
      <c r="O44" s="95" t="s">
        <v>76</v>
      </c>
      <c r="P44" s="95" t="s">
        <v>72</v>
      </c>
      <c r="Q44" s="89" t="s">
        <v>377</v>
      </c>
      <c r="R44" s="91">
        <v>2</v>
      </c>
      <c r="S44" s="91">
        <v>2400</v>
      </c>
      <c r="T44" s="91">
        <f t="shared" si="9"/>
        <v>4800</v>
      </c>
      <c r="U44" s="91">
        <f t="shared" si="10"/>
        <v>5376.0000000000009</v>
      </c>
      <c r="V44" s="85" t="s">
        <v>22</v>
      </c>
      <c r="W44" s="92" t="s">
        <v>22</v>
      </c>
    </row>
    <row r="45" spans="1:23" ht="75" x14ac:dyDescent="0.25">
      <c r="A45" s="94"/>
      <c r="B45" s="96" t="s">
        <v>236</v>
      </c>
      <c r="C45" s="95" t="s">
        <v>243</v>
      </c>
      <c r="D45" s="89" t="s">
        <v>245</v>
      </c>
      <c r="E45" s="89" t="s">
        <v>246</v>
      </c>
      <c r="F45" s="89" t="s">
        <v>247</v>
      </c>
      <c r="G45" s="89" t="s">
        <v>256</v>
      </c>
      <c r="H45" s="48" t="s">
        <v>23</v>
      </c>
      <c r="I45" s="91" t="s">
        <v>65</v>
      </c>
      <c r="J45" s="87">
        <v>0</v>
      </c>
      <c r="K45" s="88">
        <v>3.2023000000000001</v>
      </c>
      <c r="L45" s="95" t="s">
        <v>48</v>
      </c>
      <c r="M45" s="95" t="s">
        <v>49</v>
      </c>
      <c r="N45" s="95" t="s">
        <v>50</v>
      </c>
      <c r="O45" s="95" t="s">
        <v>76</v>
      </c>
      <c r="P45" s="95" t="s">
        <v>72</v>
      </c>
      <c r="Q45" s="89" t="s">
        <v>377</v>
      </c>
      <c r="R45" s="91">
        <v>36</v>
      </c>
      <c r="S45" s="91">
        <v>1600</v>
      </c>
      <c r="T45" s="91">
        <f t="shared" si="9"/>
        <v>57600</v>
      </c>
      <c r="U45" s="91">
        <f t="shared" si="10"/>
        <v>64512.000000000007</v>
      </c>
      <c r="V45" s="85" t="s">
        <v>22</v>
      </c>
      <c r="W45" s="92" t="s">
        <v>22</v>
      </c>
    </row>
    <row r="46" spans="1:23" ht="75" x14ac:dyDescent="0.25">
      <c r="A46" s="94"/>
      <c r="B46" s="96" t="s">
        <v>237</v>
      </c>
      <c r="C46" s="95" t="s">
        <v>244</v>
      </c>
      <c r="D46" s="89" t="s">
        <v>257</v>
      </c>
      <c r="E46" s="89" t="s">
        <v>258</v>
      </c>
      <c r="F46" s="89" t="s">
        <v>259</v>
      </c>
      <c r="G46" s="89" t="s">
        <v>260</v>
      </c>
      <c r="H46" s="48" t="s">
        <v>23</v>
      </c>
      <c r="I46" s="91" t="s">
        <v>65</v>
      </c>
      <c r="J46" s="87">
        <v>0</v>
      </c>
      <c r="K46" s="88">
        <v>3.2023000000000001</v>
      </c>
      <c r="L46" s="95" t="s">
        <v>48</v>
      </c>
      <c r="M46" s="95" t="s">
        <v>49</v>
      </c>
      <c r="N46" s="95" t="s">
        <v>50</v>
      </c>
      <c r="O46" s="95" t="s">
        <v>76</v>
      </c>
      <c r="P46" s="95" t="s">
        <v>72</v>
      </c>
      <c r="Q46" s="89" t="s">
        <v>377</v>
      </c>
      <c r="R46" s="91">
        <v>1</v>
      </c>
      <c r="S46" s="91">
        <v>63800</v>
      </c>
      <c r="T46" s="91">
        <f t="shared" si="9"/>
        <v>63800</v>
      </c>
      <c r="U46" s="91">
        <f t="shared" si="10"/>
        <v>71456</v>
      </c>
      <c r="V46" s="85" t="s">
        <v>22</v>
      </c>
      <c r="W46" s="92" t="s">
        <v>22</v>
      </c>
    </row>
    <row r="47" spans="1:23" s="21" customFormat="1" ht="75" x14ac:dyDescent="0.25">
      <c r="A47" s="43"/>
      <c r="B47" s="46" t="s">
        <v>262</v>
      </c>
      <c r="C47" s="44" t="s">
        <v>270</v>
      </c>
      <c r="D47" s="45" t="s">
        <v>278</v>
      </c>
      <c r="E47" s="45" t="s">
        <v>279</v>
      </c>
      <c r="F47" s="45" t="s">
        <v>280</v>
      </c>
      <c r="G47" s="45" t="s">
        <v>281</v>
      </c>
      <c r="H47" s="48" t="s">
        <v>23</v>
      </c>
      <c r="I47" s="44" t="s">
        <v>65</v>
      </c>
      <c r="J47" s="49">
        <v>0</v>
      </c>
      <c r="K47" s="26">
        <v>4.2023000000000001</v>
      </c>
      <c r="L47" s="44" t="s">
        <v>48</v>
      </c>
      <c r="M47" s="44" t="s">
        <v>49</v>
      </c>
      <c r="N47" s="44" t="s">
        <v>50</v>
      </c>
      <c r="O47" s="44" t="s">
        <v>76</v>
      </c>
      <c r="P47" s="44" t="s">
        <v>72</v>
      </c>
      <c r="Q47" s="45" t="s">
        <v>377</v>
      </c>
      <c r="R47" s="30">
        <v>50</v>
      </c>
      <c r="S47" s="30">
        <v>270</v>
      </c>
      <c r="T47" s="30">
        <f t="shared" ref="T47:T54" si="11">R47*S47</f>
        <v>13500</v>
      </c>
      <c r="U47" s="30">
        <f t="shared" ref="U47:U54" si="12">T47*1.12</f>
        <v>15120.000000000002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263</v>
      </c>
      <c r="C48" s="44" t="s">
        <v>271</v>
      </c>
      <c r="D48" s="45" t="s">
        <v>278</v>
      </c>
      <c r="E48" s="45" t="s">
        <v>279</v>
      </c>
      <c r="F48" s="45" t="s">
        <v>280</v>
      </c>
      <c r="G48" s="45" t="s">
        <v>281</v>
      </c>
      <c r="H48" s="48" t="s">
        <v>23</v>
      </c>
      <c r="I48" s="44" t="s">
        <v>65</v>
      </c>
      <c r="J48" s="49">
        <v>0</v>
      </c>
      <c r="K48" s="26">
        <v>4.2023000000000001</v>
      </c>
      <c r="L48" s="44" t="s">
        <v>48</v>
      </c>
      <c r="M48" s="44" t="s">
        <v>49</v>
      </c>
      <c r="N48" s="44" t="s">
        <v>50</v>
      </c>
      <c r="O48" s="44" t="s">
        <v>76</v>
      </c>
      <c r="P48" s="44" t="s">
        <v>72</v>
      </c>
      <c r="Q48" s="45" t="s">
        <v>377</v>
      </c>
      <c r="R48" s="30">
        <v>65</v>
      </c>
      <c r="S48" s="30">
        <v>440</v>
      </c>
      <c r="T48" s="30">
        <f t="shared" si="11"/>
        <v>28600</v>
      </c>
      <c r="U48" s="30">
        <f t="shared" si="12"/>
        <v>32032.000000000004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264</v>
      </c>
      <c r="C49" s="44" t="s">
        <v>272</v>
      </c>
      <c r="D49" s="45" t="s">
        <v>278</v>
      </c>
      <c r="E49" s="45" t="s">
        <v>279</v>
      </c>
      <c r="F49" s="45" t="s">
        <v>280</v>
      </c>
      <c r="G49" s="45" t="s">
        <v>281</v>
      </c>
      <c r="H49" s="48" t="s">
        <v>23</v>
      </c>
      <c r="I49" s="44" t="s">
        <v>65</v>
      </c>
      <c r="J49" s="49">
        <v>0</v>
      </c>
      <c r="K49" s="26">
        <v>4.2023000000000001</v>
      </c>
      <c r="L49" s="44" t="s">
        <v>48</v>
      </c>
      <c r="M49" s="44" t="s">
        <v>49</v>
      </c>
      <c r="N49" s="44" t="s">
        <v>50</v>
      </c>
      <c r="O49" s="44" t="s">
        <v>76</v>
      </c>
      <c r="P49" s="44" t="s">
        <v>72</v>
      </c>
      <c r="Q49" s="45" t="s">
        <v>377</v>
      </c>
      <c r="R49" s="30">
        <v>15</v>
      </c>
      <c r="S49" s="30">
        <v>440</v>
      </c>
      <c r="T49" s="30">
        <f t="shared" si="11"/>
        <v>6600</v>
      </c>
      <c r="U49" s="30">
        <f t="shared" si="12"/>
        <v>7392.0000000000009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265</v>
      </c>
      <c r="C50" s="44" t="s">
        <v>273</v>
      </c>
      <c r="D50" s="45" t="s">
        <v>282</v>
      </c>
      <c r="E50" s="45" t="s">
        <v>283</v>
      </c>
      <c r="F50" s="45" t="s">
        <v>284</v>
      </c>
      <c r="G50" s="45" t="s">
        <v>281</v>
      </c>
      <c r="H50" s="48" t="s">
        <v>23</v>
      </c>
      <c r="I50" s="44" t="s">
        <v>65</v>
      </c>
      <c r="J50" s="49">
        <v>0</v>
      </c>
      <c r="K50" s="26">
        <v>4.2023000000000001</v>
      </c>
      <c r="L50" s="44" t="s">
        <v>48</v>
      </c>
      <c r="M50" s="44" t="s">
        <v>49</v>
      </c>
      <c r="N50" s="44" t="s">
        <v>50</v>
      </c>
      <c r="O50" s="44" t="s">
        <v>76</v>
      </c>
      <c r="P50" s="44" t="s">
        <v>72</v>
      </c>
      <c r="Q50" s="45" t="s">
        <v>377</v>
      </c>
      <c r="R50" s="30">
        <v>150</v>
      </c>
      <c r="S50" s="30">
        <v>867</v>
      </c>
      <c r="T50" s="30">
        <f t="shared" si="11"/>
        <v>130050</v>
      </c>
      <c r="U50" s="30">
        <f t="shared" si="12"/>
        <v>145656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266</v>
      </c>
      <c r="C51" s="44" t="s">
        <v>274</v>
      </c>
      <c r="D51" s="45" t="s">
        <v>285</v>
      </c>
      <c r="E51" s="45" t="s">
        <v>283</v>
      </c>
      <c r="F51" s="45" t="s">
        <v>286</v>
      </c>
      <c r="G51" s="45" t="s">
        <v>281</v>
      </c>
      <c r="H51" s="48" t="s">
        <v>23</v>
      </c>
      <c r="I51" s="44" t="s">
        <v>65</v>
      </c>
      <c r="J51" s="49">
        <v>0</v>
      </c>
      <c r="K51" s="26">
        <v>4.2023000000000001</v>
      </c>
      <c r="L51" s="44" t="s">
        <v>48</v>
      </c>
      <c r="M51" s="44" t="s">
        <v>49</v>
      </c>
      <c r="N51" s="44" t="s">
        <v>50</v>
      </c>
      <c r="O51" s="44" t="s">
        <v>76</v>
      </c>
      <c r="P51" s="44" t="s">
        <v>72</v>
      </c>
      <c r="Q51" s="45" t="s">
        <v>377</v>
      </c>
      <c r="R51" s="30">
        <v>100</v>
      </c>
      <c r="S51" s="30">
        <v>160</v>
      </c>
      <c r="T51" s="30">
        <f t="shared" si="11"/>
        <v>16000</v>
      </c>
      <c r="U51" s="30">
        <f t="shared" si="12"/>
        <v>17920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267</v>
      </c>
      <c r="C52" s="44" t="s">
        <v>275</v>
      </c>
      <c r="D52" s="45" t="s">
        <v>285</v>
      </c>
      <c r="E52" s="45" t="s">
        <v>283</v>
      </c>
      <c r="F52" s="45" t="s">
        <v>286</v>
      </c>
      <c r="G52" s="45" t="s">
        <v>281</v>
      </c>
      <c r="H52" s="48" t="s">
        <v>23</v>
      </c>
      <c r="I52" s="44" t="s">
        <v>65</v>
      </c>
      <c r="J52" s="49">
        <v>0</v>
      </c>
      <c r="K52" s="26">
        <v>4.2023000000000001</v>
      </c>
      <c r="L52" s="44" t="s">
        <v>48</v>
      </c>
      <c r="M52" s="44" t="s">
        <v>49</v>
      </c>
      <c r="N52" s="44" t="s">
        <v>50</v>
      </c>
      <c r="O52" s="44" t="s">
        <v>76</v>
      </c>
      <c r="P52" s="44" t="s">
        <v>72</v>
      </c>
      <c r="Q52" s="45" t="s">
        <v>377</v>
      </c>
      <c r="R52" s="30">
        <v>300</v>
      </c>
      <c r="S52" s="30">
        <v>160</v>
      </c>
      <c r="T52" s="30">
        <f t="shared" si="11"/>
        <v>48000</v>
      </c>
      <c r="U52" s="30">
        <f t="shared" si="12"/>
        <v>53760.000000000007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268</v>
      </c>
      <c r="C53" s="44" t="s">
        <v>276</v>
      </c>
      <c r="D53" s="45" t="s">
        <v>285</v>
      </c>
      <c r="E53" s="45" t="s">
        <v>283</v>
      </c>
      <c r="F53" s="45" t="s">
        <v>286</v>
      </c>
      <c r="G53" s="45" t="s">
        <v>281</v>
      </c>
      <c r="H53" s="48" t="s">
        <v>23</v>
      </c>
      <c r="I53" s="44" t="s">
        <v>65</v>
      </c>
      <c r="J53" s="49">
        <v>0</v>
      </c>
      <c r="K53" s="26">
        <v>4.2023000000000001</v>
      </c>
      <c r="L53" s="44" t="s">
        <v>48</v>
      </c>
      <c r="M53" s="44" t="s">
        <v>49</v>
      </c>
      <c r="N53" s="44" t="s">
        <v>50</v>
      </c>
      <c r="O53" s="44" t="s">
        <v>76</v>
      </c>
      <c r="P53" s="44" t="s">
        <v>72</v>
      </c>
      <c r="Q53" s="45" t="s">
        <v>377</v>
      </c>
      <c r="R53" s="30">
        <v>100</v>
      </c>
      <c r="S53" s="30">
        <v>196</v>
      </c>
      <c r="T53" s="30">
        <f t="shared" si="11"/>
        <v>19600</v>
      </c>
      <c r="U53" s="30">
        <f t="shared" si="12"/>
        <v>21952.000000000004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269</v>
      </c>
      <c r="C54" s="44" t="s">
        <v>277</v>
      </c>
      <c r="D54" s="45" t="s">
        <v>285</v>
      </c>
      <c r="E54" s="45" t="s">
        <v>283</v>
      </c>
      <c r="F54" s="45" t="s">
        <v>286</v>
      </c>
      <c r="G54" s="45" t="s">
        <v>281</v>
      </c>
      <c r="H54" s="48" t="s">
        <v>23</v>
      </c>
      <c r="I54" s="44" t="s">
        <v>65</v>
      </c>
      <c r="J54" s="49">
        <v>0</v>
      </c>
      <c r="K54" s="26">
        <v>4.2023000000000001</v>
      </c>
      <c r="L54" s="44" t="s">
        <v>48</v>
      </c>
      <c r="M54" s="44" t="s">
        <v>49</v>
      </c>
      <c r="N54" s="44" t="s">
        <v>50</v>
      </c>
      <c r="O54" s="44" t="s">
        <v>76</v>
      </c>
      <c r="P54" s="44" t="s">
        <v>72</v>
      </c>
      <c r="Q54" s="45" t="s">
        <v>377</v>
      </c>
      <c r="R54" s="30">
        <v>100</v>
      </c>
      <c r="S54" s="30">
        <v>440</v>
      </c>
      <c r="T54" s="30">
        <f t="shared" si="11"/>
        <v>44000</v>
      </c>
      <c r="U54" s="30">
        <f t="shared" si="12"/>
        <v>49280.000000000007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287</v>
      </c>
      <c r="C55" s="44" t="s">
        <v>288</v>
      </c>
      <c r="D55" s="45" t="s">
        <v>289</v>
      </c>
      <c r="E55" s="45" t="s">
        <v>290</v>
      </c>
      <c r="F55" s="45" t="s">
        <v>291</v>
      </c>
      <c r="G55" s="45" t="s">
        <v>292</v>
      </c>
      <c r="H55" s="48" t="s">
        <v>23</v>
      </c>
      <c r="I55" s="44" t="s">
        <v>65</v>
      </c>
      <c r="J55" s="49">
        <v>0</v>
      </c>
      <c r="K55" s="26">
        <v>4.2023000000000001</v>
      </c>
      <c r="L55" s="44" t="s">
        <v>48</v>
      </c>
      <c r="M55" s="44" t="s">
        <v>49</v>
      </c>
      <c r="N55" s="44" t="s">
        <v>50</v>
      </c>
      <c r="O55" s="44" t="s">
        <v>76</v>
      </c>
      <c r="P55" s="44" t="s">
        <v>72</v>
      </c>
      <c r="Q55" s="45" t="s">
        <v>377</v>
      </c>
      <c r="R55" s="30">
        <v>205</v>
      </c>
      <c r="S55" s="30">
        <v>1450</v>
      </c>
      <c r="T55" s="30">
        <f t="shared" ref="T55" si="13">R55*S55</f>
        <v>297250</v>
      </c>
      <c r="U55" s="30">
        <f t="shared" ref="U55" si="14">T55*1.12</f>
        <v>332920.00000000006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293</v>
      </c>
      <c r="C56" s="44" t="s">
        <v>297</v>
      </c>
      <c r="D56" s="45" t="s">
        <v>301</v>
      </c>
      <c r="E56" s="45" t="s">
        <v>302</v>
      </c>
      <c r="F56" s="45" t="s">
        <v>303</v>
      </c>
      <c r="G56" s="45" t="s">
        <v>304</v>
      </c>
      <c r="H56" s="48" t="s">
        <v>23</v>
      </c>
      <c r="I56" s="44" t="s">
        <v>65</v>
      </c>
      <c r="J56" s="49">
        <v>0</v>
      </c>
      <c r="K56" s="26">
        <v>4.2023000000000001</v>
      </c>
      <c r="L56" s="44" t="s">
        <v>48</v>
      </c>
      <c r="M56" s="44" t="s">
        <v>49</v>
      </c>
      <c r="N56" s="44" t="s">
        <v>50</v>
      </c>
      <c r="O56" s="44" t="s">
        <v>215</v>
      </c>
      <c r="P56" s="44" t="s">
        <v>51</v>
      </c>
      <c r="Q56" s="45" t="s">
        <v>377</v>
      </c>
      <c r="R56" s="30">
        <v>60</v>
      </c>
      <c r="S56" s="30">
        <v>357.14</v>
      </c>
      <c r="T56" s="30">
        <f t="shared" ref="T56:T59" si="15">R56*S56</f>
        <v>21428.399999999998</v>
      </c>
      <c r="U56" s="30">
        <f t="shared" ref="U56:U59" si="16">T56*1.12</f>
        <v>23999.808000000001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294</v>
      </c>
      <c r="C57" s="44" t="s">
        <v>298</v>
      </c>
      <c r="D57" s="45" t="s">
        <v>301</v>
      </c>
      <c r="E57" s="45" t="s">
        <v>302</v>
      </c>
      <c r="F57" s="45" t="s">
        <v>303</v>
      </c>
      <c r="G57" s="45" t="s">
        <v>305</v>
      </c>
      <c r="H57" s="48" t="s">
        <v>23</v>
      </c>
      <c r="I57" s="44" t="s">
        <v>65</v>
      </c>
      <c r="J57" s="49">
        <v>0</v>
      </c>
      <c r="K57" s="26">
        <v>4.2023000000000001</v>
      </c>
      <c r="L57" s="44" t="s">
        <v>48</v>
      </c>
      <c r="M57" s="44" t="s">
        <v>49</v>
      </c>
      <c r="N57" s="44" t="s">
        <v>50</v>
      </c>
      <c r="O57" s="44" t="s">
        <v>215</v>
      </c>
      <c r="P57" s="44" t="s">
        <v>51</v>
      </c>
      <c r="Q57" s="45" t="s">
        <v>377</v>
      </c>
      <c r="R57" s="30">
        <v>76</v>
      </c>
      <c r="S57" s="30">
        <v>400</v>
      </c>
      <c r="T57" s="30">
        <f t="shared" si="15"/>
        <v>30400</v>
      </c>
      <c r="U57" s="30">
        <f t="shared" si="16"/>
        <v>34048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295</v>
      </c>
      <c r="C58" s="44" t="s">
        <v>299</v>
      </c>
      <c r="D58" s="45" t="s">
        <v>301</v>
      </c>
      <c r="E58" s="45" t="s">
        <v>302</v>
      </c>
      <c r="F58" s="45" t="s">
        <v>303</v>
      </c>
      <c r="G58" s="45" t="s">
        <v>306</v>
      </c>
      <c r="H58" s="48" t="s">
        <v>23</v>
      </c>
      <c r="I58" s="44" t="s">
        <v>65</v>
      </c>
      <c r="J58" s="49">
        <v>0</v>
      </c>
      <c r="K58" s="26">
        <v>4.2023000000000001</v>
      </c>
      <c r="L58" s="44" t="s">
        <v>48</v>
      </c>
      <c r="M58" s="44" t="s">
        <v>49</v>
      </c>
      <c r="N58" s="44" t="s">
        <v>50</v>
      </c>
      <c r="O58" s="44" t="s">
        <v>215</v>
      </c>
      <c r="P58" s="44" t="s">
        <v>51</v>
      </c>
      <c r="Q58" s="45" t="s">
        <v>377</v>
      </c>
      <c r="R58" s="30">
        <v>76</v>
      </c>
      <c r="S58" s="30">
        <v>357.14</v>
      </c>
      <c r="T58" s="30">
        <f t="shared" si="15"/>
        <v>27142.639999999999</v>
      </c>
      <c r="U58" s="30">
        <f t="shared" si="16"/>
        <v>30399.756800000003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296</v>
      </c>
      <c r="C59" s="44" t="s">
        <v>300</v>
      </c>
      <c r="D59" s="45" t="s">
        <v>301</v>
      </c>
      <c r="E59" s="45" t="s">
        <v>302</v>
      </c>
      <c r="F59" s="45" t="s">
        <v>303</v>
      </c>
      <c r="G59" s="45" t="s">
        <v>307</v>
      </c>
      <c r="H59" s="48" t="s">
        <v>23</v>
      </c>
      <c r="I59" s="44" t="s">
        <v>65</v>
      </c>
      <c r="J59" s="49">
        <v>0</v>
      </c>
      <c r="K59" s="26">
        <v>4.2023000000000001</v>
      </c>
      <c r="L59" s="44" t="s">
        <v>48</v>
      </c>
      <c r="M59" s="44" t="s">
        <v>49</v>
      </c>
      <c r="N59" s="44" t="s">
        <v>50</v>
      </c>
      <c r="O59" s="44" t="s">
        <v>215</v>
      </c>
      <c r="P59" s="44" t="s">
        <v>51</v>
      </c>
      <c r="Q59" s="45" t="s">
        <v>377</v>
      </c>
      <c r="R59" s="30">
        <v>100</v>
      </c>
      <c r="S59" s="30">
        <v>357.14</v>
      </c>
      <c r="T59" s="30">
        <f t="shared" si="15"/>
        <v>35714</v>
      </c>
      <c r="U59" s="30">
        <f t="shared" si="16"/>
        <v>39999.68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309</v>
      </c>
      <c r="C60" s="44" t="s">
        <v>308</v>
      </c>
      <c r="D60" s="45" t="s">
        <v>310</v>
      </c>
      <c r="E60" s="45" t="s">
        <v>311</v>
      </c>
      <c r="F60" s="45" t="s">
        <v>312</v>
      </c>
      <c r="G60" s="45" t="s">
        <v>313</v>
      </c>
      <c r="H60" s="48" t="s">
        <v>23</v>
      </c>
      <c r="I60" s="44" t="s">
        <v>65</v>
      </c>
      <c r="J60" s="49">
        <v>0</v>
      </c>
      <c r="K60" s="26">
        <v>4.2023000000000001</v>
      </c>
      <c r="L60" s="44" t="s">
        <v>48</v>
      </c>
      <c r="M60" s="44" t="s">
        <v>49</v>
      </c>
      <c r="N60" s="44" t="s">
        <v>50</v>
      </c>
      <c r="O60" s="44" t="s">
        <v>76</v>
      </c>
      <c r="P60" s="44" t="s">
        <v>72</v>
      </c>
      <c r="Q60" s="45" t="s">
        <v>377</v>
      </c>
      <c r="R60" s="30">
        <v>6</v>
      </c>
      <c r="S60" s="30">
        <v>47000</v>
      </c>
      <c r="T60" s="30">
        <f t="shared" ref="T60" si="17">R60*S60</f>
        <v>282000</v>
      </c>
      <c r="U60" s="30">
        <f t="shared" ref="U60" si="18">T60*1.12</f>
        <v>315840.00000000006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317</v>
      </c>
      <c r="C61" s="44" t="s">
        <v>314</v>
      </c>
      <c r="D61" s="45" t="s">
        <v>320</v>
      </c>
      <c r="E61" s="45" t="s">
        <v>321</v>
      </c>
      <c r="F61" s="45" t="s">
        <v>322</v>
      </c>
      <c r="G61" s="45" t="s">
        <v>323</v>
      </c>
      <c r="H61" s="48" t="s">
        <v>23</v>
      </c>
      <c r="I61" s="44" t="s">
        <v>65</v>
      </c>
      <c r="J61" s="49">
        <v>0</v>
      </c>
      <c r="K61" s="26">
        <v>4.2023000000000001</v>
      </c>
      <c r="L61" s="44" t="s">
        <v>48</v>
      </c>
      <c r="M61" s="44" t="s">
        <v>49</v>
      </c>
      <c r="N61" s="44" t="s">
        <v>50</v>
      </c>
      <c r="O61" s="44" t="s">
        <v>76</v>
      </c>
      <c r="P61" s="44" t="s">
        <v>72</v>
      </c>
      <c r="Q61" s="30" t="s">
        <v>331</v>
      </c>
      <c r="R61" s="30">
        <v>100</v>
      </c>
      <c r="S61" s="30">
        <v>165</v>
      </c>
      <c r="T61" s="30">
        <f t="shared" ref="T61:T63" si="19">R61*S61</f>
        <v>16500</v>
      </c>
      <c r="U61" s="30">
        <f t="shared" ref="U61:U63" si="20">T61*1.12</f>
        <v>18480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318</v>
      </c>
      <c r="C62" s="44" t="s">
        <v>315</v>
      </c>
      <c r="D62" s="45" t="s">
        <v>324</v>
      </c>
      <c r="E62" s="45" t="s">
        <v>325</v>
      </c>
      <c r="F62" s="45" t="s">
        <v>322</v>
      </c>
      <c r="G62" s="45" t="s">
        <v>326</v>
      </c>
      <c r="H62" s="48" t="s">
        <v>23</v>
      </c>
      <c r="I62" s="44" t="s">
        <v>65</v>
      </c>
      <c r="J62" s="49">
        <v>0</v>
      </c>
      <c r="K62" s="26">
        <v>4.2023000000000001</v>
      </c>
      <c r="L62" s="44" t="s">
        <v>48</v>
      </c>
      <c r="M62" s="44" t="s">
        <v>49</v>
      </c>
      <c r="N62" s="44" t="s">
        <v>50</v>
      </c>
      <c r="O62" s="44" t="s">
        <v>76</v>
      </c>
      <c r="P62" s="44" t="s">
        <v>72</v>
      </c>
      <c r="Q62" s="30" t="s">
        <v>331</v>
      </c>
      <c r="R62" s="30">
        <v>100</v>
      </c>
      <c r="S62" s="30">
        <v>810</v>
      </c>
      <c r="T62" s="30">
        <f t="shared" si="19"/>
        <v>81000</v>
      </c>
      <c r="U62" s="30">
        <f t="shared" si="20"/>
        <v>90720.000000000015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319</v>
      </c>
      <c r="C63" s="44" t="s">
        <v>316</v>
      </c>
      <c r="D63" s="45" t="s">
        <v>327</v>
      </c>
      <c r="E63" s="45" t="s">
        <v>328</v>
      </c>
      <c r="F63" s="45" t="s">
        <v>329</v>
      </c>
      <c r="G63" s="45" t="s">
        <v>330</v>
      </c>
      <c r="H63" s="48" t="s">
        <v>23</v>
      </c>
      <c r="I63" s="44" t="s">
        <v>65</v>
      </c>
      <c r="J63" s="49">
        <v>0</v>
      </c>
      <c r="K63" s="26">
        <v>4.2023000000000001</v>
      </c>
      <c r="L63" s="44" t="s">
        <v>48</v>
      </c>
      <c r="M63" s="44" t="s">
        <v>49</v>
      </c>
      <c r="N63" s="44" t="s">
        <v>50</v>
      </c>
      <c r="O63" s="44" t="s">
        <v>76</v>
      </c>
      <c r="P63" s="44" t="s">
        <v>72</v>
      </c>
      <c r="Q63" s="45" t="s">
        <v>377</v>
      </c>
      <c r="R63" s="30">
        <v>100</v>
      </c>
      <c r="S63" s="30">
        <v>130</v>
      </c>
      <c r="T63" s="30">
        <f t="shared" si="19"/>
        <v>13000</v>
      </c>
      <c r="U63" s="30">
        <f t="shared" si="20"/>
        <v>14560.000000000002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332</v>
      </c>
      <c r="C64" s="44" t="s">
        <v>333</v>
      </c>
      <c r="D64" s="45" t="s">
        <v>334</v>
      </c>
      <c r="E64" s="45" t="s">
        <v>335</v>
      </c>
      <c r="F64" s="45" t="s">
        <v>336</v>
      </c>
      <c r="G64" s="45" t="s">
        <v>337</v>
      </c>
      <c r="H64" s="48" t="s">
        <v>23</v>
      </c>
      <c r="I64" s="44" t="s">
        <v>65</v>
      </c>
      <c r="J64" s="25">
        <v>0</v>
      </c>
      <c r="K64" s="26">
        <v>4.2023000000000001</v>
      </c>
      <c r="L64" s="44" t="s">
        <v>48</v>
      </c>
      <c r="M64" s="44" t="s">
        <v>49</v>
      </c>
      <c r="N64" s="44" t="s">
        <v>50</v>
      </c>
      <c r="O64" s="44" t="s">
        <v>76</v>
      </c>
      <c r="P64" s="44" t="s">
        <v>72</v>
      </c>
      <c r="Q64" s="30" t="s">
        <v>338</v>
      </c>
      <c r="R64" s="30">
        <v>40</v>
      </c>
      <c r="S64" s="30">
        <v>165</v>
      </c>
      <c r="T64" s="30">
        <f t="shared" ref="T64" si="21">R64*S64</f>
        <v>6600</v>
      </c>
      <c r="U64" s="30">
        <f t="shared" ref="U64" si="22">T64*1.12</f>
        <v>7392.0000000000009</v>
      </c>
      <c r="V64" s="23" t="s">
        <v>22</v>
      </c>
      <c r="W64" s="42" t="s">
        <v>22</v>
      </c>
    </row>
    <row r="65" spans="1:23" s="21" customFormat="1" ht="75" x14ac:dyDescent="0.25">
      <c r="A65" s="43"/>
      <c r="B65" s="46" t="s">
        <v>341</v>
      </c>
      <c r="C65" s="44" t="s">
        <v>339</v>
      </c>
      <c r="D65" s="45" t="s">
        <v>343</v>
      </c>
      <c r="E65" s="45" t="s">
        <v>179</v>
      </c>
      <c r="F65" s="45" t="s">
        <v>344</v>
      </c>
      <c r="G65" s="45" t="s">
        <v>345</v>
      </c>
      <c r="H65" s="48" t="s">
        <v>23</v>
      </c>
      <c r="I65" s="44" t="s">
        <v>65</v>
      </c>
      <c r="J65" s="25">
        <v>0</v>
      </c>
      <c r="K65" s="26">
        <v>4.2023000000000001</v>
      </c>
      <c r="L65" s="44" t="s">
        <v>48</v>
      </c>
      <c r="M65" s="44" t="s">
        <v>49</v>
      </c>
      <c r="N65" s="44" t="s">
        <v>50</v>
      </c>
      <c r="O65" s="44" t="s">
        <v>347</v>
      </c>
      <c r="P65" s="44" t="s">
        <v>72</v>
      </c>
      <c r="Q65" s="45" t="s">
        <v>377</v>
      </c>
      <c r="R65" s="30">
        <v>30</v>
      </c>
      <c r="S65" s="30">
        <v>732.76</v>
      </c>
      <c r="T65" s="30">
        <f t="shared" ref="T65:T66" si="23">R65*S65</f>
        <v>21982.799999999999</v>
      </c>
      <c r="U65" s="30">
        <f t="shared" ref="U65:U67" si="24">T65*1.12</f>
        <v>24620.736000000001</v>
      </c>
      <c r="V65" s="23" t="s">
        <v>22</v>
      </c>
      <c r="W65" s="42" t="s">
        <v>22</v>
      </c>
    </row>
    <row r="66" spans="1:23" s="21" customFormat="1" ht="75" x14ac:dyDescent="0.25">
      <c r="A66" s="43"/>
      <c r="B66" s="46" t="s">
        <v>342</v>
      </c>
      <c r="C66" s="44" t="s">
        <v>340</v>
      </c>
      <c r="D66" s="45" t="s">
        <v>343</v>
      </c>
      <c r="E66" s="45" t="s">
        <v>179</v>
      </c>
      <c r="F66" s="45" t="s">
        <v>344</v>
      </c>
      <c r="G66" s="45" t="s">
        <v>346</v>
      </c>
      <c r="H66" s="48" t="s">
        <v>23</v>
      </c>
      <c r="I66" s="44" t="s">
        <v>65</v>
      </c>
      <c r="J66" s="25">
        <v>0</v>
      </c>
      <c r="K66" s="26">
        <v>4.2023000000000001</v>
      </c>
      <c r="L66" s="44" t="s">
        <v>48</v>
      </c>
      <c r="M66" s="44" t="s">
        <v>49</v>
      </c>
      <c r="N66" s="44" t="s">
        <v>50</v>
      </c>
      <c r="O66" s="44" t="s">
        <v>347</v>
      </c>
      <c r="P66" s="44" t="s">
        <v>72</v>
      </c>
      <c r="Q66" s="45" t="s">
        <v>377</v>
      </c>
      <c r="R66" s="30">
        <v>30</v>
      </c>
      <c r="S66" s="30">
        <v>701.23</v>
      </c>
      <c r="T66" s="30">
        <f t="shared" si="23"/>
        <v>21036.9</v>
      </c>
      <c r="U66" s="30">
        <f t="shared" si="24"/>
        <v>23561.328000000005</v>
      </c>
      <c r="V66" s="23" t="s">
        <v>22</v>
      </c>
      <c r="W66" s="42" t="s">
        <v>22</v>
      </c>
    </row>
    <row r="67" spans="1:23" s="21" customFormat="1" ht="75" x14ac:dyDescent="0.25">
      <c r="A67" s="43"/>
      <c r="B67" s="46" t="s">
        <v>348</v>
      </c>
      <c r="C67" s="44" t="s">
        <v>349</v>
      </c>
      <c r="D67" s="45" t="s">
        <v>350</v>
      </c>
      <c r="E67" s="45" t="s">
        <v>351</v>
      </c>
      <c r="F67" s="45" t="s">
        <v>352</v>
      </c>
      <c r="G67" s="45" t="s">
        <v>353</v>
      </c>
      <c r="H67" s="48" t="s">
        <v>23</v>
      </c>
      <c r="I67" s="44" t="s">
        <v>65</v>
      </c>
      <c r="J67" s="25">
        <v>0</v>
      </c>
      <c r="K67" s="26">
        <v>5.2023000000000001</v>
      </c>
      <c r="L67" s="44" t="s">
        <v>48</v>
      </c>
      <c r="M67" s="44" t="s">
        <v>49</v>
      </c>
      <c r="N67" s="44" t="s">
        <v>229</v>
      </c>
      <c r="O67" s="44" t="s">
        <v>215</v>
      </c>
      <c r="P67" s="44" t="s">
        <v>51</v>
      </c>
      <c r="Q67" s="30" t="s">
        <v>125</v>
      </c>
      <c r="R67" s="30">
        <v>800</v>
      </c>
      <c r="S67" s="44">
        <v>232.14</v>
      </c>
      <c r="T67" s="30">
        <f>R67*S67</f>
        <v>185712</v>
      </c>
      <c r="U67" s="30">
        <f t="shared" si="24"/>
        <v>207997.44000000003</v>
      </c>
      <c r="V67" s="23" t="s">
        <v>22</v>
      </c>
      <c r="W67" s="42" t="s">
        <v>22</v>
      </c>
    </row>
    <row r="68" spans="1:23" s="21" customFormat="1" ht="75" x14ac:dyDescent="0.25">
      <c r="A68" s="43"/>
      <c r="B68" s="46" t="s">
        <v>354</v>
      </c>
      <c r="C68" s="44" t="s">
        <v>355</v>
      </c>
      <c r="D68" s="45" t="s">
        <v>356</v>
      </c>
      <c r="E68" s="45" t="s">
        <v>357</v>
      </c>
      <c r="F68" s="45" t="s">
        <v>358</v>
      </c>
      <c r="G68" s="45" t="s">
        <v>359</v>
      </c>
      <c r="H68" s="48" t="s">
        <v>23</v>
      </c>
      <c r="I68" s="44" t="s">
        <v>65</v>
      </c>
      <c r="J68" s="25">
        <v>0</v>
      </c>
      <c r="K68" s="26">
        <v>5.2023000000000001</v>
      </c>
      <c r="L68" s="44" t="s">
        <v>48</v>
      </c>
      <c r="M68" s="44" t="s">
        <v>49</v>
      </c>
      <c r="N68" s="44" t="s">
        <v>50</v>
      </c>
      <c r="O68" s="44" t="s">
        <v>76</v>
      </c>
      <c r="P68" s="44" t="s">
        <v>72</v>
      </c>
      <c r="Q68" s="45" t="s">
        <v>377</v>
      </c>
      <c r="R68" s="30">
        <v>100</v>
      </c>
      <c r="S68" s="44">
        <v>1790</v>
      </c>
      <c r="T68" s="30">
        <f>R68*S68</f>
        <v>179000</v>
      </c>
      <c r="U68" s="30">
        <f t="shared" ref="U68" si="25">T68*1.12</f>
        <v>200480.00000000003</v>
      </c>
      <c r="V68" s="23" t="s">
        <v>22</v>
      </c>
      <c r="W68" s="42" t="s">
        <v>22</v>
      </c>
    </row>
    <row r="69" spans="1:23" s="21" customFormat="1" ht="75" x14ac:dyDescent="0.25">
      <c r="A69" s="43"/>
      <c r="B69" s="46" t="s">
        <v>360</v>
      </c>
      <c r="C69" s="44" t="s">
        <v>361</v>
      </c>
      <c r="D69" s="45" t="s">
        <v>364</v>
      </c>
      <c r="E69" s="45" t="s">
        <v>365</v>
      </c>
      <c r="F69" s="45" t="s">
        <v>366</v>
      </c>
      <c r="G69" s="45" t="s">
        <v>367</v>
      </c>
      <c r="H69" s="48" t="s">
        <v>23</v>
      </c>
      <c r="I69" s="44" t="s">
        <v>65</v>
      </c>
      <c r="J69" s="25">
        <v>0</v>
      </c>
      <c r="K69" s="26">
        <v>5.2023000000000001</v>
      </c>
      <c r="L69" s="44" t="s">
        <v>48</v>
      </c>
      <c r="M69" s="44" t="s">
        <v>49</v>
      </c>
      <c r="N69" s="44" t="s">
        <v>50</v>
      </c>
      <c r="O69" s="44" t="s">
        <v>76</v>
      </c>
      <c r="P69" s="44" t="s">
        <v>72</v>
      </c>
      <c r="Q69" s="45" t="s">
        <v>377</v>
      </c>
      <c r="R69" s="30">
        <v>1500</v>
      </c>
      <c r="S69" s="44">
        <v>6.9</v>
      </c>
      <c r="T69" s="30">
        <f t="shared" ref="T69:T70" si="26">R69*S69</f>
        <v>10350</v>
      </c>
      <c r="U69" s="30">
        <f t="shared" ref="U69:U70" si="27">T69*1.12</f>
        <v>11592.000000000002</v>
      </c>
      <c r="V69" s="23" t="s">
        <v>22</v>
      </c>
      <c r="W69" s="42" t="s">
        <v>22</v>
      </c>
    </row>
    <row r="70" spans="1:23" s="21" customFormat="1" ht="75" x14ac:dyDescent="0.25">
      <c r="A70" s="43"/>
      <c r="B70" s="46" t="s">
        <v>363</v>
      </c>
      <c r="C70" s="44" t="s">
        <v>362</v>
      </c>
      <c r="D70" s="45" t="s">
        <v>368</v>
      </c>
      <c r="E70" s="45" t="s">
        <v>369</v>
      </c>
      <c r="F70" s="45" t="s">
        <v>370</v>
      </c>
      <c r="G70" s="45" t="s">
        <v>371</v>
      </c>
      <c r="H70" s="48" t="s">
        <v>23</v>
      </c>
      <c r="I70" s="44" t="s">
        <v>65</v>
      </c>
      <c r="J70" s="25">
        <v>0</v>
      </c>
      <c r="K70" s="26">
        <v>5.2023000000000001</v>
      </c>
      <c r="L70" s="44" t="s">
        <v>48</v>
      </c>
      <c r="M70" s="44" t="s">
        <v>49</v>
      </c>
      <c r="N70" s="44" t="s">
        <v>50</v>
      </c>
      <c r="O70" s="44" t="s">
        <v>76</v>
      </c>
      <c r="P70" s="44" t="s">
        <v>72</v>
      </c>
      <c r="Q70" s="45" t="s">
        <v>377</v>
      </c>
      <c r="R70" s="30">
        <v>2000</v>
      </c>
      <c r="S70" s="44">
        <v>10.7</v>
      </c>
      <c r="T70" s="30">
        <f t="shared" si="26"/>
        <v>21400</v>
      </c>
      <c r="U70" s="30">
        <f t="shared" si="27"/>
        <v>23968.000000000004</v>
      </c>
      <c r="V70" s="23" t="s">
        <v>22</v>
      </c>
      <c r="W70" s="42" t="s">
        <v>22</v>
      </c>
    </row>
    <row r="71" spans="1:23" s="21" customFormat="1" ht="75" x14ac:dyDescent="0.25">
      <c r="A71" s="43"/>
      <c r="B71" s="51" t="s">
        <v>373</v>
      </c>
      <c r="C71" s="67" t="s">
        <v>372</v>
      </c>
      <c r="D71" s="68" t="s">
        <v>374</v>
      </c>
      <c r="E71" s="45" t="s">
        <v>375</v>
      </c>
      <c r="F71" s="45" t="s">
        <v>376</v>
      </c>
      <c r="G71" s="45" t="s">
        <v>472</v>
      </c>
      <c r="H71" s="48" t="s">
        <v>23</v>
      </c>
      <c r="I71" s="44" t="s">
        <v>65</v>
      </c>
      <c r="J71" s="25">
        <v>0</v>
      </c>
      <c r="K71" s="26">
        <v>5.2023000000000001</v>
      </c>
      <c r="L71" s="44" t="s">
        <v>48</v>
      </c>
      <c r="M71" s="44" t="s">
        <v>49</v>
      </c>
      <c r="N71" s="44" t="s">
        <v>50</v>
      </c>
      <c r="O71" s="45" t="s">
        <v>230</v>
      </c>
      <c r="P71" s="45" t="s">
        <v>25</v>
      </c>
      <c r="Q71" s="45" t="s">
        <v>377</v>
      </c>
      <c r="R71" s="30">
        <v>40960</v>
      </c>
      <c r="S71" s="30">
        <v>3.57</v>
      </c>
      <c r="T71" s="30">
        <f t="shared" ref="T71" si="28">R71*S71</f>
        <v>146227.19999999998</v>
      </c>
      <c r="U71" s="30">
        <f t="shared" ref="U71" si="29">T71*1.12</f>
        <v>163774.46400000001</v>
      </c>
      <c r="V71" s="23" t="s">
        <v>22</v>
      </c>
      <c r="W71" s="42" t="s">
        <v>22</v>
      </c>
    </row>
    <row r="72" spans="1:23" s="21" customFormat="1" ht="75" x14ac:dyDescent="0.25">
      <c r="A72" s="43"/>
      <c r="B72" s="23" t="s">
        <v>380</v>
      </c>
      <c r="C72" s="44" t="s">
        <v>379</v>
      </c>
      <c r="D72" s="45" t="s">
        <v>378</v>
      </c>
      <c r="E72" s="45" t="s">
        <v>381</v>
      </c>
      <c r="F72" s="45" t="s">
        <v>382</v>
      </c>
      <c r="G72" s="45" t="s">
        <v>473</v>
      </c>
      <c r="H72" s="48" t="s">
        <v>23</v>
      </c>
      <c r="I72" s="67" t="s">
        <v>65</v>
      </c>
      <c r="J72" s="49">
        <v>0</v>
      </c>
      <c r="K72" s="52">
        <v>5.2023000000000001</v>
      </c>
      <c r="L72" s="67" t="s">
        <v>48</v>
      </c>
      <c r="M72" s="67" t="s">
        <v>49</v>
      </c>
      <c r="N72" s="67" t="s">
        <v>50</v>
      </c>
      <c r="O72" s="68" t="s">
        <v>383</v>
      </c>
      <c r="P72" s="68" t="s">
        <v>25</v>
      </c>
      <c r="Q72" s="68" t="s">
        <v>377</v>
      </c>
      <c r="R72" s="70">
        <v>300</v>
      </c>
      <c r="S72" s="70">
        <v>991.07</v>
      </c>
      <c r="T72" s="70">
        <f t="shared" ref="T72" si="30">R72*S72</f>
        <v>297321</v>
      </c>
      <c r="U72" s="70">
        <f t="shared" ref="U72" si="31">T72*1.12</f>
        <v>332999.52</v>
      </c>
      <c r="V72" s="71" t="s">
        <v>22</v>
      </c>
      <c r="W72" s="72" t="s">
        <v>22</v>
      </c>
    </row>
    <row r="73" spans="1:23" s="21" customFormat="1" ht="75" x14ac:dyDescent="0.25">
      <c r="A73" s="43"/>
      <c r="B73" s="73" t="s">
        <v>386</v>
      </c>
      <c r="C73" s="44" t="s">
        <v>384</v>
      </c>
      <c r="D73" s="66" t="s">
        <v>161</v>
      </c>
      <c r="E73" s="66" t="s">
        <v>145</v>
      </c>
      <c r="F73" s="66" t="s">
        <v>388</v>
      </c>
      <c r="G73" s="66" t="s">
        <v>389</v>
      </c>
      <c r="H73" s="48" t="s">
        <v>23</v>
      </c>
      <c r="I73" s="67" t="s">
        <v>65</v>
      </c>
      <c r="J73" s="49">
        <v>0</v>
      </c>
      <c r="K73" s="52">
        <v>6.2023000000000001</v>
      </c>
      <c r="L73" s="67" t="s">
        <v>48</v>
      </c>
      <c r="M73" s="67" t="s">
        <v>49</v>
      </c>
      <c r="N73" s="67" t="s">
        <v>50</v>
      </c>
      <c r="O73" s="68" t="s">
        <v>230</v>
      </c>
      <c r="P73" s="67" t="s">
        <v>72</v>
      </c>
      <c r="Q73" s="69" t="s">
        <v>89</v>
      </c>
      <c r="R73" s="70">
        <v>40</v>
      </c>
      <c r="S73" s="70">
        <v>500</v>
      </c>
      <c r="T73" s="70">
        <f t="shared" ref="T73:T74" si="32">R73*S73</f>
        <v>20000</v>
      </c>
      <c r="U73" s="70">
        <f t="shared" ref="U73:U75" si="33">T73*1.12</f>
        <v>22400.000000000004</v>
      </c>
      <c r="V73" s="71" t="s">
        <v>22</v>
      </c>
      <c r="W73" s="72" t="s">
        <v>22</v>
      </c>
    </row>
    <row r="74" spans="1:23" s="21" customFormat="1" ht="75" x14ac:dyDescent="0.25">
      <c r="A74" s="43"/>
      <c r="B74" s="73" t="s">
        <v>387</v>
      </c>
      <c r="C74" s="44" t="s">
        <v>385</v>
      </c>
      <c r="D74" s="66" t="s">
        <v>390</v>
      </c>
      <c r="E74" s="66" t="s">
        <v>391</v>
      </c>
      <c r="F74" s="66" t="s">
        <v>392</v>
      </c>
      <c r="G74" s="66" t="s">
        <v>393</v>
      </c>
      <c r="H74" s="48" t="s">
        <v>23</v>
      </c>
      <c r="I74" s="44" t="s">
        <v>65</v>
      </c>
      <c r="J74" s="25">
        <v>0</v>
      </c>
      <c r="K74" s="26">
        <v>6.2023000000000001</v>
      </c>
      <c r="L74" s="44" t="s">
        <v>48</v>
      </c>
      <c r="M74" s="44" t="s">
        <v>49</v>
      </c>
      <c r="N74" s="44" t="s">
        <v>50</v>
      </c>
      <c r="O74" s="23" t="s">
        <v>230</v>
      </c>
      <c r="P74" s="44" t="s">
        <v>72</v>
      </c>
      <c r="Q74" s="73" t="s">
        <v>377</v>
      </c>
      <c r="R74" s="30">
        <v>800</v>
      </c>
      <c r="S74" s="30">
        <v>11.61</v>
      </c>
      <c r="T74" s="30">
        <f t="shared" si="32"/>
        <v>9288</v>
      </c>
      <c r="U74" s="30">
        <f t="shared" si="33"/>
        <v>10402.560000000001</v>
      </c>
      <c r="V74" s="23" t="s">
        <v>22</v>
      </c>
      <c r="W74" s="23" t="s">
        <v>22</v>
      </c>
    </row>
    <row r="75" spans="1:23" s="21" customFormat="1" ht="150" x14ac:dyDescent="0.25">
      <c r="A75" s="43"/>
      <c r="B75" s="102" t="s">
        <v>64</v>
      </c>
      <c r="C75" s="44" t="s">
        <v>566</v>
      </c>
      <c r="D75" s="47" t="s">
        <v>44</v>
      </c>
      <c r="E75" s="48" t="s">
        <v>45</v>
      </c>
      <c r="F75" s="48" t="s">
        <v>46</v>
      </c>
      <c r="G75" s="48" t="s">
        <v>47</v>
      </c>
      <c r="H75" s="48" t="s">
        <v>23</v>
      </c>
      <c r="I75" s="25" t="s">
        <v>57</v>
      </c>
      <c r="J75" s="25">
        <v>0</v>
      </c>
      <c r="K75" s="26">
        <v>7.2023000000000001</v>
      </c>
      <c r="L75" s="32" t="s">
        <v>48</v>
      </c>
      <c r="M75" s="32" t="s">
        <v>49</v>
      </c>
      <c r="N75" s="74" t="s">
        <v>50</v>
      </c>
      <c r="O75" s="32" t="s">
        <v>395</v>
      </c>
      <c r="P75" s="32" t="s">
        <v>51</v>
      </c>
      <c r="Q75" s="32" t="s">
        <v>52</v>
      </c>
      <c r="R75" s="75">
        <v>146060949</v>
      </c>
      <c r="S75" s="50">
        <v>13.975199999999999</v>
      </c>
      <c r="T75" s="50">
        <f>R75*S75</f>
        <v>2041230974.4647999</v>
      </c>
      <c r="U75" s="50">
        <f t="shared" si="33"/>
        <v>2286178691.4005761</v>
      </c>
      <c r="V75" s="32" t="s">
        <v>22</v>
      </c>
      <c r="W75" s="33" t="s">
        <v>22</v>
      </c>
    </row>
    <row r="76" spans="1:23" s="21" customFormat="1" ht="75" x14ac:dyDescent="0.25">
      <c r="A76" s="43"/>
      <c r="B76" s="44" t="s">
        <v>413</v>
      </c>
      <c r="C76" s="44" t="s">
        <v>405</v>
      </c>
      <c r="D76" s="47" t="s">
        <v>421</v>
      </c>
      <c r="E76" s="48" t="s">
        <v>422</v>
      </c>
      <c r="F76" s="48" t="s">
        <v>423</v>
      </c>
      <c r="G76" s="76" t="s">
        <v>424</v>
      </c>
      <c r="H76" s="48" t="s">
        <v>23</v>
      </c>
      <c r="I76" s="44" t="s">
        <v>65</v>
      </c>
      <c r="J76" s="25">
        <v>0</v>
      </c>
      <c r="K76" s="26">
        <v>8.2022999999999993</v>
      </c>
      <c r="L76" s="81" t="s">
        <v>48</v>
      </c>
      <c r="M76" s="32" t="s">
        <v>49</v>
      </c>
      <c r="N76" s="74" t="s">
        <v>50</v>
      </c>
      <c r="O76" s="23" t="s">
        <v>101</v>
      </c>
      <c r="P76" s="67" t="s">
        <v>72</v>
      </c>
      <c r="Q76" s="32" t="s">
        <v>125</v>
      </c>
      <c r="R76" s="50">
        <v>28.42</v>
      </c>
      <c r="S76" s="50">
        <v>4375</v>
      </c>
      <c r="T76" s="50">
        <f t="shared" ref="T76:T83" si="34">R76*S76</f>
        <v>124337.50000000001</v>
      </c>
      <c r="U76" s="50">
        <f t="shared" ref="U76:U83" si="35">T76*1.12</f>
        <v>139258.00000000003</v>
      </c>
      <c r="V76" s="32" t="s">
        <v>22</v>
      </c>
      <c r="W76" s="33" t="s">
        <v>22</v>
      </c>
    </row>
    <row r="77" spans="1:23" s="21" customFormat="1" ht="75" x14ac:dyDescent="0.25">
      <c r="A77" s="43"/>
      <c r="B77" s="44" t="s">
        <v>414</v>
      </c>
      <c r="C77" s="44" t="s">
        <v>406</v>
      </c>
      <c r="D77" s="47" t="s">
        <v>425</v>
      </c>
      <c r="E77" s="48" t="s">
        <v>426</v>
      </c>
      <c r="F77" s="48" t="s">
        <v>427</v>
      </c>
      <c r="G77" s="76" t="s">
        <v>428</v>
      </c>
      <c r="H77" s="48" t="s">
        <v>23</v>
      </c>
      <c r="I77" s="44" t="s">
        <v>65</v>
      </c>
      <c r="J77" s="25">
        <v>0</v>
      </c>
      <c r="K77" s="26">
        <v>8.2022999999999993</v>
      </c>
      <c r="L77" s="81" t="s">
        <v>48</v>
      </c>
      <c r="M77" s="32" t="s">
        <v>49</v>
      </c>
      <c r="N77" s="74" t="s">
        <v>50</v>
      </c>
      <c r="O77" s="23" t="s">
        <v>101</v>
      </c>
      <c r="P77" s="67" t="s">
        <v>72</v>
      </c>
      <c r="Q77" s="32" t="s">
        <v>89</v>
      </c>
      <c r="R77" s="50">
        <v>16.5</v>
      </c>
      <c r="S77" s="50">
        <v>4062.5</v>
      </c>
      <c r="T77" s="50">
        <f t="shared" si="34"/>
        <v>67031.25</v>
      </c>
      <c r="U77" s="50">
        <f t="shared" si="35"/>
        <v>75075</v>
      </c>
      <c r="V77" s="32" t="s">
        <v>22</v>
      </c>
      <c r="W77" s="33" t="s">
        <v>22</v>
      </c>
    </row>
    <row r="78" spans="1:23" s="21" customFormat="1" ht="75" x14ac:dyDescent="0.25">
      <c r="A78" s="43"/>
      <c r="B78" s="44" t="s">
        <v>415</v>
      </c>
      <c r="C78" s="44" t="s">
        <v>407</v>
      </c>
      <c r="D78" s="47" t="s">
        <v>425</v>
      </c>
      <c r="E78" s="48" t="s">
        <v>426</v>
      </c>
      <c r="F78" s="48" t="s">
        <v>427</v>
      </c>
      <c r="G78" s="76" t="s">
        <v>429</v>
      </c>
      <c r="H78" s="48" t="s">
        <v>23</v>
      </c>
      <c r="I78" s="44" t="s">
        <v>65</v>
      </c>
      <c r="J78" s="25">
        <v>0</v>
      </c>
      <c r="K78" s="26">
        <v>8.2022999999999993</v>
      </c>
      <c r="L78" s="81" t="s">
        <v>48</v>
      </c>
      <c r="M78" s="32" t="s">
        <v>49</v>
      </c>
      <c r="N78" s="74" t="s">
        <v>50</v>
      </c>
      <c r="O78" s="23" t="s">
        <v>101</v>
      </c>
      <c r="P78" s="67" t="s">
        <v>72</v>
      </c>
      <c r="Q78" s="32" t="s">
        <v>89</v>
      </c>
      <c r="R78" s="50">
        <v>28.8</v>
      </c>
      <c r="S78" s="50">
        <v>2321.4299999999998</v>
      </c>
      <c r="T78" s="50">
        <f t="shared" si="34"/>
        <v>66857.183999999994</v>
      </c>
      <c r="U78" s="50">
        <f t="shared" si="35"/>
        <v>74880.04608</v>
      </c>
      <c r="V78" s="32" t="s">
        <v>22</v>
      </c>
      <c r="W78" s="33" t="s">
        <v>22</v>
      </c>
    </row>
    <row r="79" spans="1:23" s="21" customFormat="1" ht="75" x14ac:dyDescent="0.25">
      <c r="A79" s="43"/>
      <c r="B79" s="44" t="s">
        <v>416</v>
      </c>
      <c r="C79" s="44" t="s">
        <v>408</v>
      </c>
      <c r="D79" s="47" t="s">
        <v>421</v>
      </c>
      <c r="E79" s="48" t="s">
        <v>422</v>
      </c>
      <c r="F79" s="48" t="s">
        <v>423</v>
      </c>
      <c r="G79" s="76" t="s">
        <v>430</v>
      </c>
      <c r="H79" s="48" t="s">
        <v>23</v>
      </c>
      <c r="I79" s="44" t="s">
        <v>65</v>
      </c>
      <c r="J79" s="25">
        <v>0</v>
      </c>
      <c r="K79" s="26">
        <v>8.2022999999999993</v>
      </c>
      <c r="L79" s="81" t="s">
        <v>48</v>
      </c>
      <c r="M79" s="32" t="s">
        <v>49</v>
      </c>
      <c r="N79" s="74" t="s">
        <v>50</v>
      </c>
      <c r="O79" s="23" t="s">
        <v>101</v>
      </c>
      <c r="P79" s="67" t="s">
        <v>72</v>
      </c>
      <c r="Q79" s="32" t="s">
        <v>125</v>
      </c>
      <c r="R79" s="50">
        <v>4</v>
      </c>
      <c r="S79" s="50">
        <v>4821.43</v>
      </c>
      <c r="T79" s="50">
        <f t="shared" si="34"/>
        <v>19285.72</v>
      </c>
      <c r="U79" s="50">
        <f t="shared" si="35"/>
        <v>21600.006400000002</v>
      </c>
      <c r="V79" s="32" t="s">
        <v>22</v>
      </c>
      <c r="W79" s="33" t="s">
        <v>22</v>
      </c>
    </row>
    <row r="80" spans="1:23" s="21" customFormat="1" ht="75" x14ac:dyDescent="0.25">
      <c r="A80" s="43"/>
      <c r="B80" s="44" t="s">
        <v>417</v>
      </c>
      <c r="C80" s="44" t="s">
        <v>409</v>
      </c>
      <c r="D80" s="47" t="s">
        <v>421</v>
      </c>
      <c r="E80" s="48" t="s">
        <v>422</v>
      </c>
      <c r="F80" s="48" t="s">
        <v>423</v>
      </c>
      <c r="G80" s="76" t="s">
        <v>431</v>
      </c>
      <c r="H80" s="48" t="s">
        <v>23</v>
      </c>
      <c r="I80" s="44" t="s">
        <v>65</v>
      </c>
      <c r="J80" s="25">
        <v>0</v>
      </c>
      <c r="K80" s="26">
        <v>8.2022999999999993</v>
      </c>
      <c r="L80" s="81" t="s">
        <v>48</v>
      </c>
      <c r="M80" s="32" t="s">
        <v>49</v>
      </c>
      <c r="N80" s="74" t="s">
        <v>50</v>
      </c>
      <c r="O80" s="23" t="s">
        <v>101</v>
      </c>
      <c r="P80" s="67" t="s">
        <v>72</v>
      </c>
      <c r="Q80" s="32" t="s">
        <v>125</v>
      </c>
      <c r="R80" s="50">
        <v>9</v>
      </c>
      <c r="S80" s="50">
        <v>5357.14</v>
      </c>
      <c r="T80" s="50">
        <f t="shared" si="34"/>
        <v>48214.26</v>
      </c>
      <c r="U80" s="50">
        <f t="shared" si="35"/>
        <v>53999.971200000007</v>
      </c>
      <c r="V80" s="32" t="s">
        <v>22</v>
      </c>
      <c r="W80" s="33" t="s">
        <v>22</v>
      </c>
    </row>
    <row r="81" spans="1:23" s="21" customFormat="1" ht="75" x14ac:dyDescent="0.25">
      <c r="A81" s="43"/>
      <c r="B81" s="44" t="s">
        <v>418</v>
      </c>
      <c r="C81" s="44" t="s">
        <v>410</v>
      </c>
      <c r="D81" s="47" t="s">
        <v>425</v>
      </c>
      <c r="E81" s="48" t="s">
        <v>426</v>
      </c>
      <c r="F81" s="48" t="s">
        <v>427</v>
      </c>
      <c r="G81" s="76" t="s">
        <v>432</v>
      </c>
      <c r="H81" s="48" t="s">
        <v>23</v>
      </c>
      <c r="I81" s="44" t="s">
        <v>65</v>
      </c>
      <c r="J81" s="25">
        <v>0</v>
      </c>
      <c r="K81" s="26">
        <v>8.2022999999999993</v>
      </c>
      <c r="L81" s="81" t="s">
        <v>48</v>
      </c>
      <c r="M81" s="32" t="s">
        <v>49</v>
      </c>
      <c r="N81" s="74" t="s">
        <v>50</v>
      </c>
      <c r="O81" s="23" t="s">
        <v>101</v>
      </c>
      <c r="P81" s="67" t="s">
        <v>72</v>
      </c>
      <c r="Q81" s="32" t="s">
        <v>89</v>
      </c>
      <c r="R81" s="50">
        <v>22.7</v>
      </c>
      <c r="S81" s="50">
        <v>2321.4299999999998</v>
      </c>
      <c r="T81" s="50">
        <f t="shared" si="34"/>
        <v>52696.460999999996</v>
      </c>
      <c r="U81" s="50">
        <f t="shared" si="35"/>
        <v>59020.036319999999</v>
      </c>
      <c r="V81" s="32" t="s">
        <v>22</v>
      </c>
      <c r="W81" s="33" t="s">
        <v>22</v>
      </c>
    </row>
    <row r="82" spans="1:23" s="21" customFormat="1" ht="75" x14ac:dyDescent="0.25">
      <c r="A82" s="43"/>
      <c r="B82" s="44" t="s">
        <v>419</v>
      </c>
      <c r="C82" s="44" t="s">
        <v>411</v>
      </c>
      <c r="D82" s="47" t="s">
        <v>433</v>
      </c>
      <c r="E82" s="48" t="s">
        <v>434</v>
      </c>
      <c r="F82" s="48" t="s">
        <v>435</v>
      </c>
      <c r="G82" s="76" t="s">
        <v>436</v>
      </c>
      <c r="H82" s="48" t="s">
        <v>23</v>
      </c>
      <c r="I82" s="44" t="s">
        <v>65</v>
      </c>
      <c r="J82" s="25">
        <v>0</v>
      </c>
      <c r="K82" s="26">
        <v>8.2022999999999993</v>
      </c>
      <c r="L82" s="81" t="s">
        <v>48</v>
      </c>
      <c r="M82" s="32" t="s">
        <v>49</v>
      </c>
      <c r="N82" s="74" t="s">
        <v>50</v>
      </c>
      <c r="O82" s="23" t="s">
        <v>101</v>
      </c>
      <c r="P82" s="67" t="s">
        <v>72</v>
      </c>
      <c r="Q82" s="32" t="s">
        <v>89</v>
      </c>
      <c r="R82" s="50">
        <v>620</v>
      </c>
      <c r="S82" s="50">
        <v>482.14</v>
      </c>
      <c r="T82" s="50">
        <f t="shared" si="34"/>
        <v>298926.8</v>
      </c>
      <c r="U82" s="50">
        <f t="shared" si="35"/>
        <v>334798.016</v>
      </c>
      <c r="V82" s="32" t="s">
        <v>22</v>
      </c>
      <c r="W82" s="33" t="s">
        <v>22</v>
      </c>
    </row>
    <row r="83" spans="1:23" s="21" customFormat="1" ht="75" x14ac:dyDescent="0.25">
      <c r="A83" s="43"/>
      <c r="B83" s="44" t="s">
        <v>420</v>
      </c>
      <c r="C83" s="44" t="s">
        <v>412</v>
      </c>
      <c r="D83" s="24" t="s">
        <v>433</v>
      </c>
      <c r="E83" s="48" t="s">
        <v>434</v>
      </c>
      <c r="F83" s="48" t="s">
        <v>435</v>
      </c>
      <c r="G83" s="76" t="s">
        <v>437</v>
      </c>
      <c r="H83" s="48" t="s">
        <v>23</v>
      </c>
      <c r="I83" s="44" t="s">
        <v>65</v>
      </c>
      <c r="J83" s="25">
        <v>0</v>
      </c>
      <c r="K83" s="26">
        <v>8.2022999999999993</v>
      </c>
      <c r="L83" s="81" t="s">
        <v>48</v>
      </c>
      <c r="M83" s="32" t="s">
        <v>49</v>
      </c>
      <c r="N83" s="74" t="s">
        <v>50</v>
      </c>
      <c r="O83" s="23" t="s">
        <v>101</v>
      </c>
      <c r="P83" s="44" t="s">
        <v>72</v>
      </c>
      <c r="Q83" s="81" t="s">
        <v>89</v>
      </c>
      <c r="R83" s="50">
        <v>11</v>
      </c>
      <c r="S83" s="50">
        <v>446.43</v>
      </c>
      <c r="T83" s="50">
        <f t="shared" si="34"/>
        <v>4910.7300000000005</v>
      </c>
      <c r="U83" s="50">
        <f t="shared" si="35"/>
        <v>5500.017600000001</v>
      </c>
      <c r="V83" s="32" t="s">
        <v>22</v>
      </c>
      <c r="W83" s="33" t="s">
        <v>22</v>
      </c>
    </row>
    <row r="84" spans="1:23" s="21" customFormat="1" ht="75" x14ac:dyDescent="0.25">
      <c r="A84" s="43"/>
      <c r="B84" s="44" t="s">
        <v>439</v>
      </c>
      <c r="C84" s="44" t="s">
        <v>440</v>
      </c>
      <c r="D84" s="24" t="s">
        <v>438</v>
      </c>
      <c r="E84" s="48" t="s">
        <v>441</v>
      </c>
      <c r="F84" s="48" t="s">
        <v>442</v>
      </c>
      <c r="G84" s="76" t="s">
        <v>443</v>
      </c>
      <c r="H84" s="48" t="s">
        <v>23</v>
      </c>
      <c r="I84" s="44" t="s">
        <v>65</v>
      </c>
      <c r="J84" s="25">
        <v>0</v>
      </c>
      <c r="K84" s="26">
        <v>9.2022999999999993</v>
      </c>
      <c r="L84" s="81" t="s">
        <v>48</v>
      </c>
      <c r="M84" s="32" t="s">
        <v>444</v>
      </c>
      <c r="N84" s="74" t="s">
        <v>50</v>
      </c>
      <c r="O84" s="23" t="s">
        <v>383</v>
      </c>
      <c r="P84" s="44" t="s">
        <v>72</v>
      </c>
      <c r="Q84" s="81" t="s">
        <v>400</v>
      </c>
      <c r="R84" s="50">
        <v>1</v>
      </c>
      <c r="S84" s="50">
        <v>232946.43</v>
      </c>
      <c r="T84" s="50">
        <f t="shared" ref="T84" si="36">R84*S84</f>
        <v>232946.43</v>
      </c>
      <c r="U84" s="50">
        <f t="shared" ref="U84" si="37">T84*1.12</f>
        <v>260900.00160000002</v>
      </c>
      <c r="V84" s="32" t="s">
        <v>22</v>
      </c>
      <c r="W84" s="33" t="s">
        <v>22</v>
      </c>
    </row>
    <row r="85" spans="1:23" s="21" customFormat="1" ht="75" x14ac:dyDescent="0.25">
      <c r="A85" s="43"/>
      <c r="B85" s="22" t="s">
        <v>459</v>
      </c>
      <c r="C85" s="44" t="s">
        <v>445</v>
      </c>
      <c r="D85" s="44" t="s">
        <v>457</v>
      </c>
      <c r="E85" s="44" t="s">
        <v>107</v>
      </c>
      <c r="F85" s="44" t="s">
        <v>458</v>
      </c>
      <c r="G85" s="44" t="s">
        <v>474</v>
      </c>
      <c r="H85" s="48" t="s">
        <v>23</v>
      </c>
      <c r="I85" s="44" t="s">
        <v>65</v>
      </c>
      <c r="J85" s="25">
        <v>0</v>
      </c>
      <c r="K85" s="26">
        <v>9.2022999999999993</v>
      </c>
      <c r="L85" s="81" t="s">
        <v>48</v>
      </c>
      <c r="M85" s="32" t="s">
        <v>49</v>
      </c>
      <c r="N85" s="74" t="s">
        <v>50</v>
      </c>
      <c r="O85" s="23" t="s">
        <v>101</v>
      </c>
      <c r="P85" s="44" t="s">
        <v>72</v>
      </c>
      <c r="Q85" s="81" t="s">
        <v>377</v>
      </c>
      <c r="R85" s="50">
        <v>10</v>
      </c>
      <c r="S85" s="50">
        <v>270</v>
      </c>
      <c r="T85" s="50">
        <f t="shared" ref="T85:T96" si="38">R85*S85</f>
        <v>2700</v>
      </c>
      <c r="U85" s="50">
        <f t="shared" ref="U85:U96" si="39">T85*1.12</f>
        <v>3024.0000000000005</v>
      </c>
      <c r="V85" s="32" t="s">
        <v>22</v>
      </c>
      <c r="W85" s="33" t="s">
        <v>22</v>
      </c>
    </row>
    <row r="86" spans="1:23" s="21" customFormat="1" ht="75" x14ac:dyDescent="0.25">
      <c r="A86" s="43"/>
      <c r="B86" s="22" t="s">
        <v>460</v>
      </c>
      <c r="C86" s="44" t="s">
        <v>446</v>
      </c>
      <c r="D86" s="44" t="s">
        <v>457</v>
      </c>
      <c r="E86" s="44" t="s">
        <v>107</v>
      </c>
      <c r="F86" s="44" t="s">
        <v>458</v>
      </c>
      <c r="G86" s="44" t="s">
        <v>475</v>
      </c>
      <c r="H86" s="48" t="s">
        <v>23</v>
      </c>
      <c r="I86" s="44" t="s">
        <v>65</v>
      </c>
      <c r="J86" s="25">
        <v>0</v>
      </c>
      <c r="K86" s="26">
        <v>9.2022999999999993</v>
      </c>
      <c r="L86" s="81" t="s">
        <v>48</v>
      </c>
      <c r="M86" s="32" t="s">
        <v>49</v>
      </c>
      <c r="N86" s="74" t="s">
        <v>50</v>
      </c>
      <c r="O86" s="23" t="s">
        <v>101</v>
      </c>
      <c r="P86" s="44" t="s">
        <v>72</v>
      </c>
      <c r="Q86" s="81" t="s">
        <v>377</v>
      </c>
      <c r="R86" s="50">
        <v>10</v>
      </c>
      <c r="S86" s="50">
        <v>400</v>
      </c>
      <c r="T86" s="50">
        <f t="shared" si="38"/>
        <v>4000</v>
      </c>
      <c r="U86" s="50">
        <f t="shared" si="39"/>
        <v>4480</v>
      </c>
      <c r="V86" s="32" t="s">
        <v>22</v>
      </c>
      <c r="W86" s="33" t="s">
        <v>22</v>
      </c>
    </row>
    <row r="87" spans="1:23" s="21" customFormat="1" ht="75" x14ac:dyDescent="0.25">
      <c r="A87" s="43"/>
      <c r="B87" s="22" t="s">
        <v>461</v>
      </c>
      <c r="C87" s="44" t="s">
        <v>447</v>
      </c>
      <c r="D87" s="44" t="s">
        <v>457</v>
      </c>
      <c r="E87" s="44" t="s">
        <v>107</v>
      </c>
      <c r="F87" s="44" t="s">
        <v>458</v>
      </c>
      <c r="G87" s="44" t="s">
        <v>476</v>
      </c>
      <c r="H87" s="48" t="s">
        <v>23</v>
      </c>
      <c r="I87" s="44" t="s">
        <v>65</v>
      </c>
      <c r="J87" s="25">
        <v>0</v>
      </c>
      <c r="K87" s="26">
        <v>9.2022999999999993</v>
      </c>
      <c r="L87" s="81" t="s">
        <v>48</v>
      </c>
      <c r="M87" s="32" t="s">
        <v>49</v>
      </c>
      <c r="N87" s="74" t="s">
        <v>50</v>
      </c>
      <c r="O87" s="23" t="s">
        <v>101</v>
      </c>
      <c r="P87" s="44" t="s">
        <v>72</v>
      </c>
      <c r="Q87" s="81" t="s">
        <v>377</v>
      </c>
      <c r="R87" s="50">
        <v>20</v>
      </c>
      <c r="S87" s="50">
        <v>80</v>
      </c>
      <c r="T87" s="50">
        <f t="shared" si="38"/>
        <v>1600</v>
      </c>
      <c r="U87" s="50">
        <f t="shared" si="39"/>
        <v>1792.0000000000002</v>
      </c>
      <c r="V87" s="32" t="s">
        <v>22</v>
      </c>
      <c r="W87" s="33" t="s">
        <v>22</v>
      </c>
    </row>
    <row r="88" spans="1:23" s="21" customFormat="1" ht="75" x14ac:dyDescent="0.25">
      <c r="A88" s="43"/>
      <c r="B88" s="22" t="s">
        <v>462</v>
      </c>
      <c r="C88" s="44" t="s">
        <v>448</v>
      </c>
      <c r="D88" s="44" t="s">
        <v>457</v>
      </c>
      <c r="E88" s="44" t="s">
        <v>107</v>
      </c>
      <c r="F88" s="44" t="s">
        <v>458</v>
      </c>
      <c r="G88" s="44" t="s">
        <v>477</v>
      </c>
      <c r="H88" s="48" t="s">
        <v>23</v>
      </c>
      <c r="I88" s="44" t="s">
        <v>65</v>
      </c>
      <c r="J88" s="25">
        <v>0</v>
      </c>
      <c r="K88" s="26">
        <v>9.2022999999999993</v>
      </c>
      <c r="L88" s="81" t="s">
        <v>48</v>
      </c>
      <c r="M88" s="32" t="s">
        <v>49</v>
      </c>
      <c r="N88" s="74" t="s">
        <v>50</v>
      </c>
      <c r="O88" s="23" t="s">
        <v>101</v>
      </c>
      <c r="P88" s="44" t="s">
        <v>72</v>
      </c>
      <c r="Q88" s="81" t="s">
        <v>377</v>
      </c>
      <c r="R88" s="50">
        <v>20</v>
      </c>
      <c r="S88" s="50">
        <v>720</v>
      </c>
      <c r="T88" s="50">
        <f t="shared" si="38"/>
        <v>14400</v>
      </c>
      <c r="U88" s="50">
        <f t="shared" si="39"/>
        <v>16128.000000000002</v>
      </c>
      <c r="V88" s="32" t="s">
        <v>22</v>
      </c>
      <c r="W88" s="33" t="s">
        <v>22</v>
      </c>
    </row>
    <row r="89" spans="1:23" s="21" customFormat="1" ht="75" x14ac:dyDescent="0.25">
      <c r="A89" s="43"/>
      <c r="B89" s="22" t="s">
        <v>463</v>
      </c>
      <c r="C89" s="44" t="s">
        <v>449</v>
      </c>
      <c r="D89" s="44" t="s">
        <v>457</v>
      </c>
      <c r="E89" s="44" t="s">
        <v>107</v>
      </c>
      <c r="F89" s="44" t="s">
        <v>458</v>
      </c>
      <c r="G89" s="44" t="s">
        <v>478</v>
      </c>
      <c r="H89" s="48" t="s">
        <v>23</v>
      </c>
      <c r="I89" s="44" t="s">
        <v>65</v>
      </c>
      <c r="J89" s="25">
        <v>0</v>
      </c>
      <c r="K89" s="26">
        <v>9.2022999999999993</v>
      </c>
      <c r="L89" s="81" t="s">
        <v>48</v>
      </c>
      <c r="M89" s="32" t="s">
        <v>49</v>
      </c>
      <c r="N89" s="74" t="s">
        <v>50</v>
      </c>
      <c r="O89" s="23" t="s">
        <v>101</v>
      </c>
      <c r="P89" s="44" t="s">
        <v>72</v>
      </c>
      <c r="Q89" s="81" t="s">
        <v>377</v>
      </c>
      <c r="R89" s="50">
        <v>20</v>
      </c>
      <c r="S89" s="50">
        <v>390</v>
      </c>
      <c r="T89" s="50">
        <f t="shared" si="38"/>
        <v>7800</v>
      </c>
      <c r="U89" s="50">
        <f t="shared" si="39"/>
        <v>8736</v>
      </c>
      <c r="V89" s="32" t="s">
        <v>22</v>
      </c>
      <c r="W89" s="33" t="s">
        <v>22</v>
      </c>
    </row>
    <row r="90" spans="1:23" s="21" customFormat="1" ht="75" x14ac:dyDescent="0.25">
      <c r="A90" s="43"/>
      <c r="B90" s="22" t="s">
        <v>464</v>
      </c>
      <c r="C90" s="44" t="s">
        <v>450</v>
      </c>
      <c r="D90" s="44" t="s">
        <v>457</v>
      </c>
      <c r="E90" s="44" t="s">
        <v>107</v>
      </c>
      <c r="F90" s="44" t="s">
        <v>458</v>
      </c>
      <c r="G90" s="44" t="s">
        <v>479</v>
      </c>
      <c r="H90" s="48" t="s">
        <v>23</v>
      </c>
      <c r="I90" s="44" t="s">
        <v>65</v>
      </c>
      <c r="J90" s="25">
        <v>0</v>
      </c>
      <c r="K90" s="26">
        <v>9.2022999999999993</v>
      </c>
      <c r="L90" s="81" t="s">
        <v>48</v>
      </c>
      <c r="M90" s="32" t="s">
        <v>49</v>
      </c>
      <c r="N90" s="74" t="s">
        <v>50</v>
      </c>
      <c r="O90" s="23" t="s">
        <v>101</v>
      </c>
      <c r="P90" s="44" t="s">
        <v>72</v>
      </c>
      <c r="Q90" s="81" t="s">
        <v>377</v>
      </c>
      <c r="R90" s="50">
        <v>20</v>
      </c>
      <c r="S90" s="50">
        <v>216</v>
      </c>
      <c r="T90" s="50">
        <f t="shared" si="38"/>
        <v>4320</v>
      </c>
      <c r="U90" s="50">
        <f t="shared" si="39"/>
        <v>4838.4000000000005</v>
      </c>
      <c r="V90" s="32" t="s">
        <v>22</v>
      </c>
      <c r="W90" s="33" t="s">
        <v>22</v>
      </c>
    </row>
    <row r="91" spans="1:23" s="21" customFormat="1" ht="75" x14ac:dyDescent="0.25">
      <c r="A91" s="43"/>
      <c r="B91" s="22" t="s">
        <v>465</v>
      </c>
      <c r="C91" s="44" t="s">
        <v>451</v>
      </c>
      <c r="D91" s="44" t="s">
        <v>457</v>
      </c>
      <c r="E91" s="44" t="s">
        <v>107</v>
      </c>
      <c r="F91" s="44" t="s">
        <v>458</v>
      </c>
      <c r="G91" s="44" t="s">
        <v>480</v>
      </c>
      <c r="H91" s="48" t="s">
        <v>23</v>
      </c>
      <c r="I91" s="44" t="s">
        <v>65</v>
      </c>
      <c r="J91" s="25">
        <v>0</v>
      </c>
      <c r="K91" s="26">
        <v>9.2022999999999993</v>
      </c>
      <c r="L91" s="81" t="s">
        <v>48</v>
      </c>
      <c r="M91" s="32" t="s">
        <v>49</v>
      </c>
      <c r="N91" s="74" t="s">
        <v>50</v>
      </c>
      <c r="O91" s="23" t="s">
        <v>101</v>
      </c>
      <c r="P91" s="44" t="s">
        <v>72</v>
      </c>
      <c r="Q91" s="81" t="s">
        <v>377</v>
      </c>
      <c r="R91" s="50">
        <v>50</v>
      </c>
      <c r="S91" s="50">
        <v>150</v>
      </c>
      <c r="T91" s="50">
        <f t="shared" si="38"/>
        <v>7500</v>
      </c>
      <c r="U91" s="50">
        <f t="shared" si="39"/>
        <v>8400</v>
      </c>
      <c r="V91" s="32" t="s">
        <v>22</v>
      </c>
      <c r="W91" s="33" t="s">
        <v>22</v>
      </c>
    </row>
    <row r="92" spans="1:23" s="21" customFormat="1" ht="75" x14ac:dyDescent="0.25">
      <c r="A92" s="43"/>
      <c r="B92" s="22" t="s">
        <v>466</v>
      </c>
      <c r="C92" s="44" t="s">
        <v>452</v>
      </c>
      <c r="D92" s="44" t="s">
        <v>457</v>
      </c>
      <c r="E92" s="44" t="s">
        <v>107</v>
      </c>
      <c r="F92" s="44" t="s">
        <v>458</v>
      </c>
      <c r="G92" s="44" t="s">
        <v>481</v>
      </c>
      <c r="H92" s="48" t="s">
        <v>23</v>
      </c>
      <c r="I92" s="44" t="s">
        <v>65</v>
      </c>
      <c r="J92" s="25">
        <v>0</v>
      </c>
      <c r="K92" s="26">
        <v>9.2022999999999993</v>
      </c>
      <c r="L92" s="81" t="s">
        <v>48</v>
      </c>
      <c r="M92" s="32" t="s">
        <v>49</v>
      </c>
      <c r="N92" s="74" t="s">
        <v>50</v>
      </c>
      <c r="O92" s="23" t="s">
        <v>101</v>
      </c>
      <c r="P92" s="44" t="s">
        <v>72</v>
      </c>
      <c r="Q92" s="81" t="s">
        <v>377</v>
      </c>
      <c r="R92" s="50">
        <v>100</v>
      </c>
      <c r="S92" s="50">
        <v>210</v>
      </c>
      <c r="T92" s="50">
        <f t="shared" si="38"/>
        <v>21000</v>
      </c>
      <c r="U92" s="50">
        <f t="shared" si="39"/>
        <v>23520.000000000004</v>
      </c>
      <c r="V92" s="32" t="s">
        <v>22</v>
      </c>
      <c r="W92" s="33" t="s">
        <v>22</v>
      </c>
    </row>
    <row r="93" spans="1:23" s="21" customFormat="1" ht="75" x14ac:dyDescent="0.25">
      <c r="A93" s="43"/>
      <c r="B93" s="22" t="s">
        <v>467</v>
      </c>
      <c r="C93" s="44" t="s">
        <v>453</v>
      </c>
      <c r="D93" s="44" t="s">
        <v>457</v>
      </c>
      <c r="E93" s="44" t="s">
        <v>107</v>
      </c>
      <c r="F93" s="44" t="s">
        <v>458</v>
      </c>
      <c r="G93" s="44" t="s">
        <v>482</v>
      </c>
      <c r="H93" s="48" t="s">
        <v>23</v>
      </c>
      <c r="I93" s="44" t="s">
        <v>65</v>
      </c>
      <c r="J93" s="25">
        <v>0</v>
      </c>
      <c r="K93" s="26">
        <v>9.2022999999999993</v>
      </c>
      <c r="L93" s="81" t="s">
        <v>48</v>
      </c>
      <c r="M93" s="32" t="s">
        <v>49</v>
      </c>
      <c r="N93" s="74" t="s">
        <v>50</v>
      </c>
      <c r="O93" s="23" t="s">
        <v>101</v>
      </c>
      <c r="P93" s="44" t="s">
        <v>72</v>
      </c>
      <c r="Q93" s="81" t="s">
        <v>377</v>
      </c>
      <c r="R93" s="50">
        <v>50</v>
      </c>
      <c r="S93" s="50">
        <v>420</v>
      </c>
      <c r="T93" s="50">
        <f t="shared" si="38"/>
        <v>21000</v>
      </c>
      <c r="U93" s="50">
        <f t="shared" si="39"/>
        <v>23520.000000000004</v>
      </c>
      <c r="V93" s="32" t="s">
        <v>22</v>
      </c>
      <c r="W93" s="33" t="s">
        <v>22</v>
      </c>
    </row>
    <row r="94" spans="1:23" s="21" customFormat="1" ht="75" x14ac:dyDescent="0.25">
      <c r="A94" s="43"/>
      <c r="B94" s="22" t="s">
        <v>468</v>
      </c>
      <c r="C94" s="44" t="s">
        <v>454</v>
      </c>
      <c r="D94" s="44" t="s">
        <v>457</v>
      </c>
      <c r="E94" s="44" t="s">
        <v>107</v>
      </c>
      <c r="F94" s="44" t="s">
        <v>458</v>
      </c>
      <c r="G94" s="44" t="s">
        <v>483</v>
      </c>
      <c r="H94" s="48" t="s">
        <v>23</v>
      </c>
      <c r="I94" s="44" t="s">
        <v>65</v>
      </c>
      <c r="J94" s="25">
        <v>0</v>
      </c>
      <c r="K94" s="26">
        <v>9.2022999999999993</v>
      </c>
      <c r="L94" s="81" t="s">
        <v>48</v>
      </c>
      <c r="M94" s="32" t="s">
        <v>49</v>
      </c>
      <c r="N94" s="74" t="s">
        <v>50</v>
      </c>
      <c r="O94" s="23" t="s">
        <v>101</v>
      </c>
      <c r="P94" s="44" t="s">
        <v>72</v>
      </c>
      <c r="Q94" s="81" t="s">
        <v>377</v>
      </c>
      <c r="R94" s="50">
        <v>10</v>
      </c>
      <c r="S94" s="50">
        <v>50</v>
      </c>
      <c r="T94" s="50">
        <f t="shared" si="38"/>
        <v>500</v>
      </c>
      <c r="U94" s="50">
        <f t="shared" si="39"/>
        <v>560</v>
      </c>
      <c r="V94" s="32" t="s">
        <v>22</v>
      </c>
      <c r="W94" s="33" t="s">
        <v>22</v>
      </c>
    </row>
    <row r="95" spans="1:23" s="21" customFormat="1" ht="75" x14ac:dyDescent="0.25">
      <c r="A95" s="43"/>
      <c r="B95" s="22" t="s">
        <v>469</v>
      </c>
      <c r="C95" s="44" t="s">
        <v>455</v>
      </c>
      <c r="D95" s="44" t="s">
        <v>457</v>
      </c>
      <c r="E95" s="44" t="s">
        <v>107</v>
      </c>
      <c r="F95" s="44" t="s">
        <v>458</v>
      </c>
      <c r="G95" s="44" t="s">
        <v>484</v>
      </c>
      <c r="H95" s="48" t="s">
        <v>23</v>
      </c>
      <c r="I95" s="44" t="s">
        <v>65</v>
      </c>
      <c r="J95" s="25">
        <v>0</v>
      </c>
      <c r="K95" s="26">
        <v>9.2022999999999993</v>
      </c>
      <c r="L95" s="81" t="s">
        <v>48</v>
      </c>
      <c r="M95" s="32" t="s">
        <v>49</v>
      </c>
      <c r="N95" s="74" t="s">
        <v>50</v>
      </c>
      <c r="O95" s="23" t="s">
        <v>101</v>
      </c>
      <c r="P95" s="44" t="s">
        <v>72</v>
      </c>
      <c r="Q95" s="81" t="s">
        <v>377</v>
      </c>
      <c r="R95" s="50">
        <v>36</v>
      </c>
      <c r="S95" s="50">
        <v>100</v>
      </c>
      <c r="T95" s="50">
        <f t="shared" si="38"/>
        <v>3600</v>
      </c>
      <c r="U95" s="50">
        <f t="shared" si="39"/>
        <v>4032.0000000000005</v>
      </c>
      <c r="V95" s="32" t="s">
        <v>22</v>
      </c>
      <c r="W95" s="33" t="s">
        <v>22</v>
      </c>
    </row>
    <row r="96" spans="1:23" s="21" customFormat="1" ht="75" x14ac:dyDescent="0.25">
      <c r="A96" s="43"/>
      <c r="B96" s="22" t="s">
        <v>470</v>
      </c>
      <c r="C96" s="44" t="s">
        <v>456</v>
      </c>
      <c r="D96" s="44" t="s">
        <v>457</v>
      </c>
      <c r="E96" s="44" t="s">
        <v>107</v>
      </c>
      <c r="F96" s="44" t="s">
        <v>458</v>
      </c>
      <c r="G96" s="44" t="s">
        <v>485</v>
      </c>
      <c r="H96" s="48" t="s">
        <v>23</v>
      </c>
      <c r="I96" s="44" t="s">
        <v>65</v>
      </c>
      <c r="J96" s="25">
        <v>0</v>
      </c>
      <c r="K96" s="26">
        <v>9.2022999999999993</v>
      </c>
      <c r="L96" s="81" t="s">
        <v>48</v>
      </c>
      <c r="M96" s="32" t="s">
        <v>49</v>
      </c>
      <c r="N96" s="74" t="s">
        <v>50</v>
      </c>
      <c r="O96" s="23" t="s">
        <v>101</v>
      </c>
      <c r="P96" s="44" t="s">
        <v>72</v>
      </c>
      <c r="Q96" s="81" t="s">
        <v>377</v>
      </c>
      <c r="R96" s="50">
        <v>50</v>
      </c>
      <c r="S96" s="50">
        <v>150</v>
      </c>
      <c r="T96" s="50">
        <f t="shared" si="38"/>
        <v>7500</v>
      </c>
      <c r="U96" s="50">
        <f t="shared" si="39"/>
        <v>8400</v>
      </c>
      <c r="V96" s="32" t="s">
        <v>22</v>
      </c>
      <c r="W96" s="33" t="s">
        <v>22</v>
      </c>
    </row>
    <row r="97" spans="1:36" s="21" customFormat="1" ht="75" x14ac:dyDescent="0.25">
      <c r="A97" s="43"/>
      <c r="B97" s="22" t="s">
        <v>487</v>
      </c>
      <c r="C97" s="44" t="s">
        <v>494</v>
      </c>
      <c r="D97" s="44" t="s">
        <v>501</v>
      </c>
      <c r="E97" s="44" t="s">
        <v>502</v>
      </c>
      <c r="F97" s="44" t="s">
        <v>503</v>
      </c>
      <c r="G97" s="44" t="s">
        <v>504</v>
      </c>
      <c r="H97" s="48" t="s">
        <v>23</v>
      </c>
      <c r="I97" s="44" t="s">
        <v>65</v>
      </c>
      <c r="J97" s="25">
        <v>0</v>
      </c>
      <c r="K97" s="26">
        <v>9.2022999999999993</v>
      </c>
      <c r="L97" s="81" t="s">
        <v>48</v>
      </c>
      <c r="M97" s="97" t="s">
        <v>471</v>
      </c>
      <c r="N97" s="74" t="s">
        <v>50</v>
      </c>
      <c r="O97" s="23" t="s">
        <v>110</v>
      </c>
      <c r="P97" s="44" t="s">
        <v>72</v>
      </c>
      <c r="Q97" s="50" t="s">
        <v>400</v>
      </c>
      <c r="R97" s="50">
        <v>15</v>
      </c>
      <c r="S97" s="50">
        <v>19850</v>
      </c>
      <c r="T97" s="50">
        <f t="shared" ref="T97:T103" si="40">R97*S97</f>
        <v>297750</v>
      </c>
      <c r="U97" s="50">
        <f t="shared" ref="U97:U103" si="41">T97*1.12</f>
        <v>333480.00000000006</v>
      </c>
      <c r="V97" s="32" t="s">
        <v>22</v>
      </c>
      <c r="W97" s="33" t="s">
        <v>22</v>
      </c>
    </row>
    <row r="98" spans="1:36" s="21" customFormat="1" ht="75" x14ac:dyDescent="0.25">
      <c r="A98" s="43"/>
      <c r="B98" s="22" t="s">
        <v>488</v>
      </c>
      <c r="C98" s="44" t="s">
        <v>495</v>
      </c>
      <c r="D98" s="44" t="s">
        <v>505</v>
      </c>
      <c r="E98" s="44" t="s">
        <v>506</v>
      </c>
      <c r="F98" s="44" t="s">
        <v>507</v>
      </c>
      <c r="G98" s="44" t="s">
        <v>508</v>
      </c>
      <c r="H98" s="48" t="s">
        <v>23</v>
      </c>
      <c r="I98" s="44" t="s">
        <v>65</v>
      </c>
      <c r="J98" s="25">
        <v>0</v>
      </c>
      <c r="K98" s="26">
        <v>9.2022999999999993</v>
      </c>
      <c r="L98" s="81" t="s">
        <v>48</v>
      </c>
      <c r="M98" s="97" t="s">
        <v>471</v>
      </c>
      <c r="N98" s="74" t="s">
        <v>50</v>
      </c>
      <c r="O98" s="23" t="s">
        <v>110</v>
      </c>
      <c r="P98" s="44" t="s">
        <v>72</v>
      </c>
      <c r="Q98" s="50" t="s">
        <v>400</v>
      </c>
      <c r="R98" s="50">
        <v>20</v>
      </c>
      <c r="S98" s="50">
        <v>5025</v>
      </c>
      <c r="T98" s="50">
        <f t="shared" si="40"/>
        <v>100500</v>
      </c>
      <c r="U98" s="50">
        <f t="shared" si="41"/>
        <v>112560.00000000001</v>
      </c>
      <c r="V98" s="32" t="s">
        <v>22</v>
      </c>
      <c r="W98" s="33" t="s">
        <v>22</v>
      </c>
    </row>
    <row r="99" spans="1:36" s="21" customFormat="1" ht="75" x14ac:dyDescent="0.25">
      <c r="A99" s="43"/>
      <c r="B99" s="22" t="s">
        <v>489</v>
      </c>
      <c r="C99" s="44" t="s">
        <v>496</v>
      </c>
      <c r="D99" s="44" t="s">
        <v>509</v>
      </c>
      <c r="E99" s="44" t="s">
        <v>502</v>
      </c>
      <c r="F99" s="44" t="s">
        <v>510</v>
      </c>
      <c r="G99" s="44" t="s">
        <v>511</v>
      </c>
      <c r="H99" s="48" t="s">
        <v>23</v>
      </c>
      <c r="I99" s="44" t="s">
        <v>65</v>
      </c>
      <c r="J99" s="25">
        <v>0</v>
      </c>
      <c r="K99" s="26">
        <v>9.2022999999999993</v>
      </c>
      <c r="L99" s="81" t="s">
        <v>48</v>
      </c>
      <c r="M99" s="97" t="s">
        <v>471</v>
      </c>
      <c r="N99" s="74" t="s">
        <v>50</v>
      </c>
      <c r="O99" s="23" t="s">
        <v>110</v>
      </c>
      <c r="P99" s="44" t="s">
        <v>72</v>
      </c>
      <c r="Q99" s="50" t="s">
        <v>400</v>
      </c>
      <c r="R99" s="50">
        <v>15</v>
      </c>
      <c r="S99" s="50">
        <v>5850</v>
      </c>
      <c r="T99" s="50">
        <f t="shared" si="40"/>
        <v>87750</v>
      </c>
      <c r="U99" s="50">
        <f t="shared" si="41"/>
        <v>98280.000000000015</v>
      </c>
      <c r="V99" s="32" t="s">
        <v>22</v>
      </c>
      <c r="W99" s="33" t="s">
        <v>22</v>
      </c>
    </row>
    <row r="100" spans="1:36" s="21" customFormat="1" ht="75" x14ac:dyDescent="0.25">
      <c r="A100" s="43"/>
      <c r="B100" s="22" t="s">
        <v>490</v>
      </c>
      <c r="C100" s="44" t="s">
        <v>497</v>
      </c>
      <c r="D100" s="44" t="s">
        <v>512</v>
      </c>
      <c r="E100" s="44" t="s">
        <v>513</v>
      </c>
      <c r="F100" s="44" t="s">
        <v>514</v>
      </c>
      <c r="G100" s="44" t="s">
        <v>515</v>
      </c>
      <c r="H100" s="48" t="s">
        <v>23</v>
      </c>
      <c r="I100" s="44" t="s">
        <v>65</v>
      </c>
      <c r="J100" s="25">
        <v>0</v>
      </c>
      <c r="K100" s="26">
        <v>9.2022999999999993</v>
      </c>
      <c r="L100" s="81" t="s">
        <v>48</v>
      </c>
      <c r="M100" s="97" t="s">
        <v>471</v>
      </c>
      <c r="N100" s="74" t="s">
        <v>50</v>
      </c>
      <c r="O100" s="23" t="s">
        <v>110</v>
      </c>
      <c r="P100" s="44" t="s">
        <v>72</v>
      </c>
      <c r="Q100" s="50" t="s">
        <v>400</v>
      </c>
      <c r="R100" s="50">
        <v>4</v>
      </c>
      <c r="S100" s="50">
        <v>17450</v>
      </c>
      <c r="T100" s="50">
        <f t="shared" si="40"/>
        <v>69800</v>
      </c>
      <c r="U100" s="50">
        <f t="shared" si="41"/>
        <v>78176.000000000015</v>
      </c>
      <c r="V100" s="32" t="s">
        <v>22</v>
      </c>
      <c r="W100" s="33" t="s">
        <v>22</v>
      </c>
    </row>
    <row r="101" spans="1:36" s="21" customFormat="1" ht="75" x14ac:dyDescent="0.25">
      <c r="A101" s="43"/>
      <c r="B101" s="22" t="s">
        <v>492</v>
      </c>
      <c r="C101" s="44" t="s">
        <v>498</v>
      </c>
      <c r="D101" s="44" t="s">
        <v>516</v>
      </c>
      <c r="E101" s="44" t="s">
        <v>517</v>
      </c>
      <c r="F101" s="44" t="s">
        <v>518</v>
      </c>
      <c r="G101" s="44" t="s">
        <v>519</v>
      </c>
      <c r="H101" s="48" t="s">
        <v>23</v>
      </c>
      <c r="I101" s="44" t="s">
        <v>65</v>
      </c>
      <c r="J101" s="25">
        <v>0</v>
      </c>
      <c r="K101" s="26">
        <v>9.2022999999999993</v>
      </c>
      <c r="L101" s="81" t="s">
        <v>48</v>
      </c>
      <c r="M101" s="97" t="s">
        <v>471</v>
      </c>
      <c r="N101" s="74" t="s">
        <v>50</v>
      </c>
      <c r="O101" s="23" t="s">
        <v>110</v>
      </c>
      <c r="P101" s="44" t="s">
        <v>72</v>
      </c>
      <c r="Q101" s="50" t="s">
        <v>400</v>
      </c>
      <c r="R101" s="50">
        <v>1</v>
      </c>
      <c r="S101" s="50">
        <v>25350</v>
      </c>
      <c r="T101" s="50">
        <f t="shared" si="40"/>
        <v>25350</v>
      </c>
      <c r="U101" s="50">
        <f t="shared" si="41"/>
        <v>28392.000000000004</v>
      </c>
      <c r="V101" s="32" t="s">
        <v>22</v>
      </c>
      <c r="W101" s="33" t="s">
        <v>22</v>
      </c>
    </row>
    <row r="102" spans="1:36" s="21" customFormat="1" ht="75" x14ac:dyDescent="0.25">
      <c r="A102" s="43"/>
      <c r="B102" s="22" t="s">
        <v>493</v>
      </c>
      <c r="C102" s="44" t="s">
        <v>499</v>
      </c>
      <c r="D102" s="44" t="s">
        <v>516</v>
      </c>
      <c r="E102" s="44" t="s">
        <v>517</v>
      </c>
      <c r="F102" s="44" t="s">
        <v>518</v>
      </c>
      <c r="G102" s="44" t="s">
        <v>520</v>
      </c>
      <c r="H102" s="48" t="s">
        <v>23</v>
      </c>
      <c r="I102" s="44" t="s">
        <v>65</v>
      </c>
      <c r="J102" s="25">
        <v>0</v>
      </c>
      <c r="K102" s="26">
        <v>9.2022999999999993</v>
      </c>
      <c r="L102" s="81" t="s">
        <v>48</v>
      </c>
      <c r="M102" s="97" t="s">
        <v>471</v>
      </c>
      <c r="N102" s="74" t="s">
        <v>50</v>
      </c>
      <c r="O102" s="23" t="s">
        <v>110</v>
      </c>
      <c r="P102" s="44" t="s">
        <v>72</v>
      </c>
      <c r="Q102" s="50" t="s">
        <v>400</v>
      </c>
      <c r="R102" s="50">
        <v>1</v>
      </c>
      <c r="S102" s="50">
        <v>27750</v>
      </c>
      <c r="T102" s="50">
        <f t="shared" si="40"/>
        <v>27750</v>
      </c>
      <c r="U102" s="50">
        <f t="shared" si="41"/>
        <v>31080.000000000004</v>
      </c>
      <c r="V102" s="32" t="s">
        <v>22</v>
      </c>
      <c r="W102" s="33" t="s">
        <v>22</v>
      </c>
    </row>
    <row r="103" spans="1:36" s="21" customFormat="1" ht="75" x14ac:dyDescent="0.25">
      <c r="A103" s="43"/>
      <c r="B103" s="22" t="s">
        <v>491</v>
      </c>
      <c r="C103" s="44" t="s">
        <v>500</v>
      </c>
      <c r="D103" s="44" t="s">
        <v>521</v>
      </c>
      <c r="E103" s="44" t="s">
        <v>522</v>
      </c>
      <c r="F103" s="44" t="s">
        <v>523</v>
      </c>
      <c r="G103" s="44" t="s">
        <v>524</v>
      </c>
      <c r="H103" s="48" t="s">
        <v>23</v>
      </c>
      <c r="I103" s="44" t="s">
        <v>65</v>
      </c>
      <c r="J103" s="25">
        <v>0</v>
      </c>
      <c r="K103" s="26">
        <v>9.2022999999999993</v>
      </c>
      <c r="L103" s="81" t="s">
        <v>48</v>
      </c>
      <c r="M103" s="97" t="s">
        <v>471</v>
      </c>
      <c r="N103" s="74" t="s">
        <v>50</v>
      </c>
      <c r="O103" s="23" t="s">
        <v>110</v>
      </c>
      <c r="P103" s="44" t="s">
        <v>72</v>
      </c>
      <c r="Q103" s="50" t="s">
        <v>400</v>
      </c>
      <c r="R103" s="50">
        <v>25</v>
      </c>
      <c r="S103" s="50">
        <v>3625</v>
      </c>
      <c r="T103" s="50">
        <f t="shared" si="40"/>
        <v>90625</v>
      </c>
      <c r="U103" s="50">
        <f t="shared" si="41"/>
        <v>101500.00000000001</v>
      </c>
      <c r="V103" s="32" t="s">
        <v>22</v>
      </c>
      <c r="W103" s="33" t="s">
        <v>22</v>
      </c>
    </row>
    <row r="104" spans="1:36" s="21" customFormat="1" ht="75" x14ac:dyDescent="0.25">
      <c r="A104" s="43"/>
      <c r="B104" s="22" t="s">
        <v>525</v>
      </c>
      <c r="C104" s="44" t="s">
        <v>557</v>
      </c>
      <c r="D104" s="44" t="s">
        <v>529</v>
      </c>
      <c r="E104" s="44" t="s">
        <v>530</v>
      </c>
      <c r="F104" s="44" t="s">
        <v>531</v>
      </c>
      <c r="G104" s="44" t="s">
        <v>532</v>
      </c>
      <c r="H104" s="48" t="s">
        <v>23</v>
      </c>
      <c r="I104" s="44" t="s">
        <v>65</v>
      </c>
      <c r="J104" s="25">
        <v>0</v>
      </c>
      <c r="K104" s="26">
        <v>11.202299999999999</v>
      </c>
      <c r="L104" s="81" t="s">
        <v>48</v>
      </c>
      <c r="M104" s="97" t="s">
        <v>471</v>
      </c>
      <c r="N104" s="74" t="s">
        <v>50</v>
      </c>
      <c r="O104" s="23" t="s">
        <v>101</v>
      </c>
      <c r="P104" s="44" t="s">
        <v>72</v>
      </c>
      <c r="Q104" s="50" t="s">
        <v>400</v>
      </c>
      <c r="R104" s="50">
        <v>35</v>
      </c>
      <c r="S104" s="50">
        <v>6380</v>
      </c>
      <c r="T104" s="50">
        <f t="shared" ref="T104:T107" si="42">R104*S104</f>
        <v>223300</v>
      </c>
      <c r="U104" s="50">
        <f t="shared" ref="U104:U107" si="43">T104*1.12</f>
        <v>250096.00000000003</v>
      </c>
      <c r="V104" s="32" t="s">
        <v>22</v>
      </c>
      <c r="W104" s="33" t="s">
        <v>22</v>
      </c>
    </row>
    <row r="105" spans="1:36" s="21" customFormat="1" ht="75" x14ac:dyDescent="0.25">
      <c r="A105" s="43"/>
      <c r="B105" s="22" t="s">
        <v>526</v>
      </c>
      <c r="C105" s="44" t="s">
        <v>528</v>
      </c>
      <c r="D105" s="44" t="s">
        <v>533</v>
      </c>
      <c r="E105" s="44" t="s">
        <v>530</v>
      </c>
      <c r="F105" s="44" t="s">
        <v>534</v>
      </c>
      <c r="G105" s="44" t="s">
        <v>535</v>
      </c>
      <c r="H105" s="48" t="s">
        <v>23</v>
      </c>
      <c r="I105" s="44" t="s">
        <v>65</v>
      </c>
      <c r="J105" s="25">
        <v>0</v>
      </c>
      <c r="K105" s="26">
        <v>9.2022999999999993</v>
      </c>
      <c r="L105" s="81" t="s">
        <v>48</v>
      </c>
      <c r="M105" s="97" t="s">
        <v>471</v>
      </c>
      <c r="N105" s="74" t="s">
        <v>50</v>
      </c>
      <c r="O105" s="23" t="s">
        <v>101</v>
      </c>
      <c r="P105" s="44" t="s">
        <v>72</v>
      </c>
      <c r="Q105" s="50" t="s">
        <v>400</v>
      </c>
      <c r="R105" s="50">
        <v>58</v>
      </c>
      <c r="S105" s="50">
        <v>5220</v>
      </c>
      <c r="T105" s="50">
        <f t="shared" si="42"/>
        <v>302760</v>
      </c>
      <c r="U105" s="50">
        <f t="shared" si="43"/>
        <v>339091.20000000001</v>
      </c>
      <c r="V105" s="32" t="s">
        <v>22</v>
      </c>
      <c r="W105" s="33" t="s">
        <v>22</v>
      </c>
    </row>
    <row r="106" spans="1:36" s="21" customFormat="1" ht="75" x14ac:dyDescent="0.25">
      <c r="A106" s="43"/>
      <c r="B106" s="22" t="s">
        <v>527</v>
      </c>
      <c r="C106" s="44" t="s">
        <v>558</v>
      </c>
      <c r="D106" s="44" t="s">
        <v>529</v>
      </c>
      <c r="E106" s="44" t="s">
        <v>530</v>
      </c>
      <c r="F106" s="44" t="s">
        <v>531</v>
      </c>
      <c r="G106" s="44" t="s">
        <v>555</v>
      </c>
      <c r="H106" s="48" t="s">
        <v>23</v>
      </c>
      <c r="I106" s="44" t="s">
        <v>65</v>
      </c>
      <c r="J106" s="25">
        <v>0</v>
      </c>
      <c r="K106" s="26">
        <v>11.202299999999999</v>
      </c>
      <c r="L106" s="81" t="s">
        <v>48</v>
      </c>
      <c r="M106" s="97" t="s">
        <v>471</v>
      </c>
      <c r="N106" s="74" t="s">
        <v>50</v>
      </c>
      <c r="O106" s="23" t="s">
        <v>101</v>
      </c>
      <c r="P106" s="44" t="s">
        <v>72</v>
      </c>
      <c r="Q106" s="50" t="s">
        <v>400</v>
      </c>
      <c r="R106" s="50">
        <v>18</v>
      </c>
      <c r="S106" s="50">
        <v>2900</v>
      </c>
      <c r="T106" s="50">
        <f t="shared" si="42"/>
        <v>52200</v>
      </c>
      <c r="U106" s="50">
        <f t="shared" si="43"/>
        <v>58464.000000000007</v>
      </c>
      <c r="V106" s="32" t="s">
        <v>22</v>
      </c>
      <c r="W106" s="33" t="s">
        <v>22</v>
      </c>
    </row>
    <row r="107" spans="1:36" s="21" customFormat="1" ht="75" x14ac:dyDescent="0.25">
      <c r="A107" s="82"/>
      <c r="B107" s="46" t="s">
        <v>536</v>
      </c>
      <c r="C107" s="44" t="s">
        <v>542</v>
      </c>
      <c r="D107" s="45" t="s">
        <v>537</v>
      </c>
      <c r="E107" s="45" t="s">
        <v>538</v>
      </c>
      <c r="F107" s="45" t="s">
        <v>539</v>
      </c>
      <c r="G107" s="45" t="s">
        <v>540</v>
      </c>
      <c r="H107" s="48" t="s">
        <v>23</v>
      </c>
      <c r="I107" s="44" t="s">
        <v>65</v>
      </c>
      <c r="J107" s="25">
        <v>0</v>
      </c>
      <c r="K107" s="26">
        <v>9.2022999999999993</v>
      </c>
      <c r="L107" s="44" t="s">
        <v>48</v>
      </c>
      <c r="M107" s="44" t="s">
        <v>49</v>
      </c>
      <c r="N107" s="74" t="s">
        <v>50</v>
      </c>
      <c r="O107" s="44" t="s">
        <v>383</v>
      </c>
      <c r="P107" s="44" t="s">
        <v>51</v>
      </c>
      <c r="Q107" s="44" t="s">
        <v>89</v>
      </c>
      <c r="R107" s="44">
        <v>200</v>
      </c>
      <c r="S107" s="44">
        <v>684.23</v>
      </c>
      <c r="T107" s="44">
        <f t="shared" si="42"/>
        <v>136846</v>
      </c>
      <c r="U107" s="44">
        <f t="shared" si="43"/>
        <v>153267.52000000002</v>
      </c>
      <c r="V107" s="23" t="s">
        <v>22</v>
      </c>
      <c r="W107" s="42" t="s">
        <v>22</v>
      </c>
    </row>
    <row r="108" spans="1:36" s="21" customFormat="1" ht="75" x14ac:dyDescent="0.25">
      <c r="A108" s="82"/>
      <c r="B108" s="83" t="s">
        <v>541</v>
      </c>
      <c r="C108" s="44" t="s">
        <v>543</v>
      </c>
      <c r="D108" s="45" t="s">
        <v>544</v>
      </c>
      <c r="E108" s="45" t="s">
        <v>545</v>
      </c>
      <c r="F108" s="45" t="s">
        <v>546</v>
      </c>
      <c r="G108" s="45" t="s">
        <v>547</v>
      </c>
      <c r="H108" s="48" t="s">
        <v>23</v>
      </c>
      <c r="I108" s="44" t="s">
        <v>65</v>
      </c>
      <c r="J108" s="25">
        <v>100</v>
      </c>
      <c r="K108" s="26">
        <v>9.2022999999999993</v>
      </c>
      <c r="L108" s="44" t="s">
        <v>48</v>
      </c>
      <c r="M108" s="44" t="s">
        <v>49</v>
      </c>
      <c r="N108" s="23" t="s">
        <v>486</v>
      </c>
      <c r="O108" s="44" t="s">
        <v>123</v>
      </c>
      <c r="P108" s="44" t="s">
        <v>51</v>
      </c>
      <c r="Q108" s="44" t="s">
        <v>102</v>
      </c>
      <c r="R108" s="44">
        <v>10.5</v>
      </c>
      <c r="S108" s="44">
        <v>24112.5</v>
      </c>
      <c r="T108" s="44">
        <f t="shared" ref="T108" si="44">R108*S108</f>
        <v>253181.25</v>
      </c>
      <c r="U108" s="44">
        <f t="shared" ref="U108" si="45">T108*1.12</f>
        <v>283563</v>
      </c>
      <c r="V108" s="23" t="s">
        <v>22</v>
      </c>
      <c r="W108" s="42" t="s">
        <v>22</v>
      </c>
    </row>
    <row r="109" spans="1:36" s="21" customFormat="1" ht="75" x14ac:dyDescent="0.25">
      <c r="A109" s="82"/>
      <c r="B109" s="23" t="s">
        <v>550</v>
      </c>
      <c r="C109" s="44" t="s">
        <v>549</v>
      </c>
      <c r="D109" s="45" t="s">
        <v>551</v>
      </c>
      <c r="E109" s="45" t="s">
        <v>552</v>
      </c>
      <c r="F109" s="45" t="s">
        <v>553</v>
      </c>
      <c r="G109" s="45" t="s">
        <v>554</v>
      </c>
      <c r="H109" s="48" t="s">
        <v>23</v>
      </c>
      <c r="I109" s="44" t="s">
        <v>65</v>
      </c>
      <c r="J109" s="83" t="s">
        <v>548</v>
      </c>
      <c r="K109" s="26">
        <v>11.202299999999999</v>
      </c>
      <c r="L109" s="44" t="s">
        <v>48</v>
      </c>
      <c r="M109" s="44" t="s">
        <v>49</v>
      </c>
      <c r="N109" s="74" t="s">
        <v>50</v>
      </c>
      <c r="O109" s="44" t="s">
        <v>383</v>
      </c>
      <c r="P109" s="44" t="s">
        <v>51</v>
      </c>
      <c r="Q109" s="44" t="s">
        <v>102</v>
      </c>
      <c r="R109" s="44">
        <v>0.152</v>
      </c>
      <c r="S109" s="44">
        <v>848214.29</v>
      </c>
      <c r="T109" s="44">
        <f t="shared" ref="T109" si="46">R109*S109</f>
        <v>128928.57208</v>
      </c>
      <c r="U109" s="44">
        <f t="shared" ref="U109" si="47">T109*1.12</f>
        <v>144400.00072960003</v>
      </c>
      <c r="V109" s="23" t="s">
        <v>22</v>
      </c>
      <c r="W109" s="42" t="s">
        <v>22</v>
      </c>
    </row>
    <row r="110" spans="1:36" ht="75" x14ac:dyDescent="0.25">
      <c r="A110" s="101"/>
      <c r="B110" s="84" t="s">
        <v>565</v>
      </c>
      <c r="C110" s="95" t="s">
        <v>561</v>
      </c>
      <c r="D110" s="85" t="s">
        <v>562</v>
      </c>
      <c r="E110" s="85" t="s">
        <v>563</v>
      </c>
      <c r="F110" s="85" t="s">
        <v>564</v>
      </c>
      <c r="G110" s="85" t="s">
        <v>567</v>
      </c>
      <c r="H110" s="85" t="s">
        <v>23</v>
      </c>
      <c r="I110" s="95" t="s">
        <v>65</v>
      </c>
      <c r="J110" s="85">
        <v>0</v>
      </c>
      <c r="K110" s="85">
        <v>12.202299999999999</v>
      </c>
      <c r="L110" s="95" t="s">
        <v>48</v>
      </c>
      <c r="M110" s="95" t="s">
        <v>49</v>
      </c>
      <c r="N110" s="100" t="s">
        <v>50</v>
      </c>
      <c r="O110" s="95" t="s">
        <v>560</v>
      </c>
      <c r="P110" s="95" t="s">
        <v>51</v>
      </c>
      <c r="Q110" s="50" t="s">
        <v>400</v>
      </c>
      <c r="R110" s="95">
        <v>16</v>
      </c>
      <c r="S110" s="95">
        <v>18454.248</v>
      </c>
      <c r="T110" s="95">
        <f t="shared" ref="T110" si="48">R110*S110</f>
        <v>295267.96799999999</v>
      </c>
      <c r="U110" s="95">
        <f t="shared" ref="U110" si="49">T110*1.12</f>
        <v>330700.12416000001</v>
      </c>
      <c r="V110" s="85" t="s">
        <v>22</v>
      </c>
      <c r="W110" s="92" t="s">
        <v>22</v>
      </c>
    </row>
    <row r="111" spans="1:36" s="21" customFormat="1" x14ac:dyDescent="0.25">
      <c r="B111" s="55"/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8">
        <f>SUM(T12:T110)</f>
        <v>3540000252.7569375</v>
      </c>
      <c r="U111" s="58">
        <f>SUM(U12:U109)</f>
        <v>3964469582.9636102</v>
      </c>
      <c r="V111" s="57"/>
      <c r="W111" s="57"/>
    </row>
    <row r="112" spans="1:36" s="21" customFormat="1" ht="12.75" customHeight="1" x14ac:dyDescent="0.25">
      <c r="B112" s="34"/>
      <c r="C112" s="59" t="s">
        <v>31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60"/>
      <c r="T112" s="60"/>
      <c r="U112" s="60"/>
      <c r="V112" s="26"/>
      <c r="W112" s="26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</row>
    <row r="113" spans="1:23" s="21" customFormat="1" ht="150" x14ac:dyDescent="0.25">
      <c r="A113" s="21" t="s">
        <v>59</v>
      </c>
      <c r="B113" s="34" t="s">
        <v>64</v>
      </c>
      <c r="C113" s="62" t="s">
        <v>559</v>
      </c>
      <c r="D113" s="47" t="s">
        <v>37</v>
      </c>
      <c r="E113" s="48" t="s">
        <v>38</v>
      </c>
      <c r="F113" s="48" t="s">
        <v>38</v>
      </c>
      <c r="G113" s="48" t="s">
        <v>33</v>
      </c>
      <c r="H113" s="63" t="s">
        <v>23</v>
      </c>
      <c r="I113" s="25" t="s">
        <v>57</v>
      </c>
      <c r="J113" s="37">
        <v>100</v>
      </c>
      <c r="K113" s="26" t="s">
        <v>43</v>
      </c>
      <c r="L113" s="45" t="s">
        <v>29</v>
      </c>
      <c r="M113" s="45" t="s">
        <v>30</v>
      </c>
      <c r="N113" s="63" t="s">
        <v>21</v>
      </c>
      <c r="O113" s="45" t="s">
        <v>396</v>
      </c>
      <c r="P113" s="45" t="s">
        <v>25</v>
      </c>
      <c r="Q113" s="45" t="s">
        <v>21</v>
      </c>
      <c r="R113" s="64">
        <v>1</v>
      </c>
      <c r="S113" s="65">
        <v>504698340.60799998</v>
      </c>
      <c r="T113" s="50">
        <f t="shared" ref="T113" si="50">R113*S113</f>
        <v>504698340.60799998</v>
      </c>
      <c r="U113" s="50">
        <f t="shared" ref="U113" si="51">T113*1.12</f>
        <v>565262141.48096001</v>
      </c>
      <c r="V113" s="45" t="s">
        <v>22</v>
      </c>
      <c r="W113" s="45" t="s">
        <v>22</v>
      </c>
    </row>
    <row r="114" spans="1:23" s="21" customFormat="1" ht="150" x14ac:dyDescent="0.25">
      <c r="A114" s="21" t="s">
        <v>59</v>
      </c>
      <c r="B114" s="34" t="s">
        <v>64</v>
      </c>
      <c r="C114" s="62" t="s">
        <v>27</v>
      </c>
      <c r="D114" s="47" t="s">
        <v>39</v>
      </c>
      <c r="E114" s="48" t="s">
        <v>40</v>
      </c>
      <c r="F114" s="48" t="s">
        <v>40</v>
      </c>
      <c r="G114" s="48" t="s">
        <v>34</v>
      </c>
      <c r="H114" s="63" t="s">
        <v>23</v>
      </c>
      <c r="I114" s="25" t="s">
        <v>57</v>
      </c>
      <c r="J114" s="37">
        <v>100</v>
      </c>
      <c r="K114" s="26" t="s">
        <v>43</v>
      </c>
      <c r="L114" s="45" t="s">
        <v>29</v>
      </c>
      <c r="M114" s="45" t="s">
        <v>30</v>
      </c>
      <c r="N114" s="63" t="s">
        <v>21</v>
      </c>
      <c r="O114" s="45" t="s">
        <v>32</v>
      </c>
      <c r="P114" s="45" t="s">
        <v>25</v>
      </c>
      <c r="Q114" s="45" t="s">
        <v>21</v>
      </c>
      <c r="R114" s="64">
        <v>1</v>
      </c>
      <c r="S114" s="65">
        <v>34834363.82</v>
      </c>
      <c r="T114" s="50">
        <f t="shared" ref="T114:T119" si="52">R114*S114</f>
        <v>34834363.82</v>
      </c>
      <c r="U114" s="50">
        <f t="shared" ref="U114:U119" si="53">T114*1.12</f>
        <v>39014487.478400007</v>
      </c>
      <c r="V114" s="45" t="s">
        <v>22</v>
      </c>
      <c r="W114" s="45" t="s">
        <v>22</v>
      </c>
    </row>
    <row r="115" spans="1:23" s="21" customFormat="1" ht="123.75" customHeight="1" x14ac:dyDescent="0.25">
      <c r="A115" s="21" t="s">
        <v>59</v>
      </c>
      <c r="B115" s="34" t="s">
        <v>64</v>
      </c>
      <c r="C115" s="62" t="s">
        <v>28</v>
      </c>
      <c r="D115" s="47" t="s">
        <v>37</v>
      </c>
      <c r="E115" s="48" t="s">
        <v>38</v>
      </c>
      <c r="F115" s="48" t="s">
        <v>38</v>
      </c>
      <c r="G115" s="48" t="s">
        <v>35</v>
      </c>
      <c r="H115" s="63" t="s">
        <v>23</v>
      </c>
      <c r="I115" s="25" t="s">
        <v>57</v>
      </c>
      <c r="J115" s="37">
        <v>100</v>
      </c>
      <c r="K115" s="26" t="s">
        <v>43</v>
      </c>
      <c r="L115" s="45" t="s">
        <v>29</v>
      </c>
      <c r="M115" s="45" t="s">
        <v>30</v>
      </c>
      <c r="N115" s="63" t="s">
        <v>21</v>
      </c>
      <c r="O115" s="45" t="s">
        <v>32</v>
      </c>
      <c r="P115" s="45" t="s">
        <v>24</v>
      </c>
      <c r="Q115" s="45" t="s">
        <v>21</v>
      </c>
      <c r="R115" s="64">
        <v>1</v>
      </c>
      <c r="S115" s="65">
        <v>0.01</v>
      </c>
      <c r="T115" s="50">
        <f t="shared" si="52"/>
        <v>0.01</v>
      </c>
      <c r="U115" s="50">
        <f t="shared" si="53"/>
        <v>1.1200000000000002E-2</v>
      </c>
      <c r="V115" s="45" t="s">
        <v>22</v>
      </c>
      <c r="W115" s="45" t="s">
        <v>22</v>
      </c>
    </row>
    <row r="116" spans="1:23" s="21" customFormat="1" ht="150" x14ac:dyDescent="0.25">
      <c r="A116" s="21" t="s">
        <v>59</v>
      </c>
      <c r="B116" s="34" t="s">
        <v>64</v>
      </c>
      <c r="C116" s="35" t="s">
        <v>53</v>
      </c>
      <c r="D116" s="47" t="s">
        <v>41</v>
      </c>
      <c r="E116" s="48" t="s">
        <v>42</v>
      </c>
      <c r="F116" s="48" t="s">
        <v>42</v>
      </c>
      <c r="G116" s="48" t="s">
        <v>36</v>
      </c>
      <c r="H116" s="37" t="s">
        <v>23</v>
      </c>
      <c r="I116" s="25" t="s">
        <v>57</v>
      </c>
      <c r="J116" s="37">
        <v>100</v>
      </c>
      <c r="K116" s="26" t="s">
        <v>43</v>
      </c>
      <c r="L116" s="38" t="s">
        <v>29</v>
      </c>
      <c r="M116" s="38" t="s">
        <v>30</v>
      </c>
      <c r="N116" s="37" t="s">
        <v>21</v>
      </c>
      <c r="O116" s="38" t="s">
        <v>32</v>
      </c>
      <c r="P116" s="38" t="s">
        <v>24</v>
      </c>
      <c r="Q116" s="38" t="s">
        <v>21</v>
      </c>
      <c r="R116" s="40">
        <v>1</v>
      </c>
      <c r="S116" s="41">
        <v>336525121.80000001</v>
      </c>
      <c r="T116" s="50">
        <f t="shared" si="52"/>
        <v>336525121.80000001</v>
      </c>
      <c r="U116" s="50">
        <f t="shared" si="53"/>
        <v>376908136.41600007</v>
      </c>
      <c r="V116" s="38" t="s">
        <v>22</v>
      </c>
      <c r="W116" s="38" t="s">
        <v>22</v>
      </c>
    </row>
    <row r="117" spans="1:23" s="21" customFormat="1" ht="75" x14ac:dyDescent="0.25">
      <c r="B117" s="34" t="s">
        <v>64</v>
      </c>
      <c r="C117" s="35" t="s">
        <v>60</v>
      </c>
      <c r="D117" s="47" t="s">
        <v>61</v>
      </c>
      <c r="E117" s="48" t="s">
        <v>62</v>
      </c>
      <c r="F117" s="48" t="s">
        <v>62</v>
      </c>
      <c r="G117" s="48" t="s">
        <v>63</v>
      </c>
      <c r="H117" s="36" t="s">
        <v>23</v>
      </c>
      <c r="I117" s="25" t="s">
        <v>65</v>
      </c>
      <c r="J117" s="37">
        <v>100</v>
      </c>
      <c r="K117" s="26">
        <v>1.2022999999999999</v>
      </c>
      <c r="L117" s="38" t="s">
        <v>29</v>
      </c>
      <c r="M117" s="39" t="s">
        <v>30</v>
      </c>
      <c r="N117" s="23" t="s">
        <v>64</v>
      </c>
      <c r="O117" s="23" t="s">
        <v>261</v>
      </c>
      <c r="P117" s="39" t="s">
        <v>66</v>
      </c>
      <c r="Q117" s="23" t="s">
        <v>64</v>
      </c>
      <c r="R117" s="40">
        <v>1</v>
      </c>
      <c r="S117" s="41">
        <v>139725</v>
      </c>
      <c r="T117" s="50">
        <f t="shared" si="52"/>
        <v>139725</v>
      </c>
      <c r="U117" s="50">
        <f t="shared" si="53"/>
        <v>156492.00000000003</v>
      </c>
      <c r="V117" s="38" t="s">
        <v>22</v>
      </c>
      <c r="W117" s="38" t="s">
        <v>22</v>
      </c>
    </row>
    <row r="118" spans="1:23" s="21" customFormat="1" ht="150" x14ac:dyDescent="0.25">
      <c r="B118" s="34"/>
      <c r="C118" s="35" t="s">
        <v>91</v>
      </c>
      <c r="D118" s="24" t="s">
        <v>37</v>
      </c>
      <c r="E118" s="48" t="s">
        <v>38</v>
      </c>
      <c r="F118" s="48" t="s">
        <v>38</v>
      </c>
      <c r="G118" s="48" t="s">
        <v>90</v>
      </c>
      <c r="H118" s="36" t="s">
        <v>23</v>
      </c>
      <c r="I118" s="25" t="s">
        <v>92</v>
      </c>
      <c r="J118" s="37">
        <v>100</v>
      </c>
      <c r="K118" s="26">
        <v>2.2023000000000001</v>
      </c>
      <c r="L118" s="38" t="s">
        <v>29</v>
      </c>
      <c r="M118" s="39" t="s">
        <v>93</v>
      </c>
      <c r="N118" s="23" t="s">
        <v>64</v>
      </c>
      <c r="O118" s="23" t="s">
        <v>103</v>
      </c>
      <c r="P118" s="39" t="s">
        <v>94</v>
      </c>
      <c r="Q118" s="23" t="s">
        <v>21</v>
      </c>
      <c r="R118" s="40">
        <v>1</v>
      </c>
      <c r="S118" s="41">
        <v>28031.85</v>
      </c>
      <c r="T118" s="50">
        <f t="shared" si="52"/>
        <v>28031.85</v>
      </c>
      <c r="U118" s="50">
        <f t="shared" si="53"/>
        <v>31395.672000000002</v>
      </c>
      <c r="V118" s="38" t="s">
        <v>22</v>
      </c>
      <c r="W118" s="38" t="s">
        <v>22</v>
      </c>
    </row>
    <row r="119" spans="1:23" s="21" customFormat="1" ht="150" x14ac:dyDescent="0.25">
      <c r="A119" s="21" t="s">
        <v>59</v>
      </c>
      <c r="B119" s="34" t="s">
        <v>64</v>
      </c>
      <c r="C119" s="62" t="s">
        <v>398</v>
      </c>
      <c r="D119" s="24" t="s">
        <v>37</v>
      </c>
      <c r="E119" s="48" t="s">
        <v>38</v>
      </c>
      <c r="F119" s="48" t="s">
        <v>38</v>
      </c>
      <c r="G119" s="76" t="s">
        <v>399</v>
      </c>
      <c r="H119" s="63" t="s">
        <v>23</v>
      </c>
      <c r="I119" s="25" t="s">
        <v>57</v>
      </c>
      <c r="J119" s="37">
        <v>100</v>
      </c>
      <c r="K119" s="26">
        <v>7.2023000000000001</v>
      </c>
      <c r="L119" s="45" t="s">
        <v>29</v>
      </c>
      <c r="M119" s="45" t="s">
        <v>30</v>
      </c>
      <c r="N119" s="63" t="s">
        <v>21</v>
      </c>
      <c r="O119" s="45" t="s">
        <v>397</v>
      </c>
      <c r="P119" s="45" t="s">
        <v>25</v>
      </c>
      <c r="Q119" s="45" t="s">
        <v>21</v>
      </c>
      <c r="R119" s="64">
        <v>1</v>
      </c>
      <c r="S119" s="65">
        <v>474292278.04000002</v>
      </c>
      <c r="T119" s="50">
        <f t="shared" si="52"/>
        <v>474292278.04000002</v>
      </c>
      <c r="U119" s="50">
        <f t="shared" si="53"/>
        <v>531207351.40480006</v>
      </c>
      <c r="V119" s="45" t="s">
        <v>22</v>
      </c>
      <c r="W119" s="45" t="s">
        <v>22</v>
      </c>
    </row>
    <row r="120" spans="1:23" s="21" customFormat="1" ht="150" x14ac:dyDescent="0.25">
      <c r="A120" s="21" t="s">
        <v>59</v>
      </c>
      <c r="B120" s="34" t="s">
        <v>64</v>
      </c>
      <c r="C120" s="62" t="s">
        <v>401</v>
      </c>
      <c r="D120" s="24" t="s">
        <v>39</v>
      </c>
      <c r="E120" s="76" t="s">
        <v>40</v>
      </c>
      <c r="F120" s="76" t="s">
        <v>40</v>
      </c>
      <c r="G120" s="76" t="s">
        <v>403</v>
      </c>
      <c r="H120" s="63" t="s">
        <v>23</v>
      </c>
      <c r="I120" s="25" t="s">
        <v>57</v>
      </c>
      <c r="J120" s="37">
        <v>100</v>
      </c>
      <c r="K120" s="26">
        <v>7.2023000000000001</v>
      </c>
      <c r="L120" s="45" t="s">
        <v>29</v>
      </c>
      <c r="M120" s="45" t="s">
        <v>30</v>
      </c>
      <c r="N120" s="63" t="s">
        <v>21</v>
      </c>
      <c r="O120" s="45" t="s">
        <v>261</v>
      </c>
      <c r="P120" s="45" t="s">
        <v>25</v>
      </c>
      <c r="Q120" s="45" t="s">
        <v>21</v>
      </c>
      <c r="R120" s="64">
        <v>1</v>
      </c>
      <c r="S120" s="80">
        <v>0.01</v>
      </c>
      <c r="T120" s="50">
        <f t="shared" ref="T120" si="54">R120*S120</f>
        <v>0.01</v>
      </c>
      <c r="U120" s="50">
        <f>T120*1.12</f>
        <v>1.1200000000000002E-2</v>
      </c>
      <c r="V120" s="45" t="s">
        <v>22</v>
      </c>
      <c r="W120" s="45" t="s">
        <v>22</v>
      </c>
    </row>
    <row r="121" spans="1:23" s="21" customFormat="1" ht="150" x14ac:dyDescent="0.25">
      <c r="A121" s="21" t="s">
        <v>59</v>
      </c>
      <c r="B121" s="34" t="s">
        <v>64</v>
      </c>
      <c r="C121" s="62" t="s">
        <v>402</v>
      </c>
      <c r="D121" s="24" t="s">
        <v>39</v>
      </c>
      <c r="E121" s="76" t="s">
        <v>40</v>
      </c>
      <c r="F121" s="76" t="s">
        <v>40</v>
      </c>
      <c r="G121" s="76" t="s">
        <v>404</v>
      </c>
      <c r="H121" s="63" t="s">
        <v>23</v>
      </c>
      <c r="I121" s="25" t="s">
        <v>57</v>
      </c>
      <c r="J121" s="37">
        <v>100</v>
      </c>
      <c r="K121" s="26">
        <v>7.2023000000000001</v>
      </c>
      <c r="L121" s="45" t="s">
        <v>29</v>
      </c>
      <c r="M121" s="45" t="s">
        <v>30</v>
      </c>
      <c r="N121" s="63" t="s">
        <v>21</v>
      </c>
      <c r="O121" s="45" t="s">
        <v>261</v>
      </c>
      <c r="P121" s="45" t="s">
        <v>25</v>
      </c>
      <c r="Q121" s="45" t="s">
        <v>21</v>
      </c>
      <c r="R121" s="64">
        <v>1</v>
      </c>
      <c r="S121" s="80">
        <v>0.01</v>
      </c>
      <c r="T121" s="50">
        <f t="shared" ref="T121" si="55">R121*S121</f>
        <v>0.01</v>
      </c>
      <c r="U121" s="50">
        <f t="shared" ref="U121" si="56">T121*1.12</f>
        <v>1.1200000000000002E-2</v>
      </c>
      <c r="V121" s="45" t="s">
        <v>22</v>
      </c>
      <c r="W121" s="45" t="s">
        <v>22</v>
      </c>
    </row>
    <row r="122" spans="1:23" x14ac:dyDescent="0.25">
      <c r="B122" s="20"/>
      <c r="C122" s="19" t="s">
        <v>55</v>
      </c>
      <c r="D122" s="17"/>
      <c r="E122" s="17"/>
      <c r="F122" s="17"/>
      <c r="G122" s="17"/>
      <c r="H122" s="5"/>
      <c r="I122" s="5"/>
      <c r="J122" s="5"/>
      <c r="K122" s="5"/>
      <c r="L122" s="5"/>
      <c r="M122" s="5"/>
      <c r="N122" s="5"/>
      <c r="O122" s="5"/>
      <c r="P122" s="5"/>
      <c r="Q122" s="17"/>
      <c r="R122" s="17"/>
      <c r="S122" s="17"/>
      <c r="T122" s="18">
        <f>SUM(T113:T121)</f>
        <v>1350517861.148</v>
      </c>
      <c r="U122" s="18">
        <f>SUM(U113:U121)</f>
        <v>1512580004.48576</v>
      </c>
      <c r="V122" s="17"/>
      <c r="W122" s="17"/>
    </row>
    <row r="123" spans="1:23" x14ac:dyDescent="0.25">
      <c r="B123" s="20"/>
      <c r="C123" s="19" t="s">
        <v>56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6">
        <f>T122+T111</f>
        <v>4890518113.9049377</v>
      </c>
      <c r="U123" s="6">
        <f>U122+U111</f>
        <v>5477049587.4493704</v>
      </c>
      <c r="V123" s="5"/>
      <c r="W123" s="5"/>
    </row>
    <row r="126" spans="1:23" customFormat="1" ht="18.75" x14ac:dyDescent="0.25">
      <c r="E126" s="77"/>
      <c r="F126" s="77"/>
      <c r="G126" s="77"/>
      <c r="H126" s="77"/>
      <c r="I126" s="78"/>
      <c r="T126" s="99"/>
    </row>
    <row r="127" spans="1:23" customFormat="1" ht="18.75" x14ac:dyDescent="0.25">
      <c r="E127" s="77"/>
      <c r="F127" s="77"/>
      <c r="G127" s="77"/>
      <c r="H127" s="77"/>
      <c r="I127" s="78"/>
      <c r="J127" s="10"/>
    </row>
    <row r="128" spans="1:23" customFormat="1" ht="18.75" x14ac:dyDescent="0.25">
      <c r="E128" s="77"/>
      <c r="F128" s="77"/>
      <c r="G128" s="77"/>
      <c r="H128" s="77"/>
      <c r="I128" s="78"/>
      <c r="J128" s="10"/>
    </row>
    <row r="129" spans="2:12" customFormat="1" ht="15.75" hidden="1" x14ac:dyDescent="0.25">
      <c r="D129" s="8"/>
      <c r="E129" s="8"/>
      <c r="F129" s="8"/>
      <c r="G129" s="8"/>
      <c r="H129" s="8"/>
      <c r="I129" s="10"/>
      <c r="J129" s="10"/>
      <c r="K129" s="11"/>
      <c r="L129" s="9"/>
    </row>
    <row r="130" spans="2:12" customFormat="1" x14ac:dyDescent="0.25">
      <c r="B130" s="79"/>
      <c r="C130" s="79"/>
      <c r="D130" s="1"/>
      <c r="E130" s="13"/>
      <c r="F130" s="13"/>
      <c r="G130" s="13"/>
      <c r="H130" s="13"/>
      <c r="I130" s="13"/>
      <c r="J130" s="13"/>
      <c r="K130" s="14"/>
      <c r="L130" s="15"/>
    </row>
    <row r="131" spans="2:12" customFormat="1" x14ac:dyDescent="0.25">
      <c r="B131" s="79"/>
      <c r="C131" s="79"/>
      <c r="D131" s="1"/>
      <c r="E131" s="13"/>
      <c r="F131" s="13"/>
      <c r="G131" s="13"/>
      <c r="H131" s="13"/>
      <c r="I131" s="13"/>
      <c r="J131" s="13"/>
      <c r="K131" s="14"/>
      <c r="L131" s="15"/>
    </row>
    <row r="132" spans="2:12" customFormat="1" x14ac:dyDescent="0.25">
      <c r="B132" s="79"/>
      <c r="C132" s="79"/>
      <c r="D132" s="1"/>
      <c r="E132" s="13"/>
      <c r="F132" s="13"/>
      <c r="G132" s="13"/>
      <c r="H132" s="13"/>
      <c r="I132" s="13"/>
      <c r="J132" s="13"/>
      <c r="K132" s="14"/>
      <c r="L132" s="15"/>
    </row>
    <row r="133" spans="2:12" customFormat="1" x14ac:dyDescent="0.25">
      <c r="B133" s="79"/>
      <c r="C133" s="79"/>
      <c r="D133" s="1"/>
      <c r="E133" s="13"/>
      <c r="F133" s="13"/>
      <c r="G133" s="13"/>
      <c r="H133" s="13"/>
      <c r="I133" s="13"/>
      <c r="J133" s="13"/>
      <c r="K133" s="14"/>
      <c r="L133" s="15"/>
    </row>
    <row r="134" spans="2:12" customFormat="1" x14ac:dyDescent="0.25">
      <c r="B134" s="79"/>
      <c r="C134" s="79"/>
      <c r="D134" s="1"/>
      <c r="E134" s="16"/>
      <c r="F134" s="13"/>
      <c r="G134" s="13"/>
      <c r="H134" s="13"/>
      <c r="I134" s="13"/>
      <c r="J134" s="13"/>
      <c r="K134" s="14"/>
      <c r="L134" s="15"/>
    </row>
    <row r="135" spans="2:12" customFormat="1" x14ac:dyDescent="0.25">
      <c r="B135" s="79"/>
      <c r="C135" s="79"/>
      <c r="D135" s="1"/>
      <c r="E135" s="13"/>
      <c r="F135" s="13"/>
      <c r="G135" s="13"/>
      <c r="H135" s="13"/>
      <c r="I135" s="13"/>
      <c r="J135" s="13"/>
      <c r="K135" s="14"/>
      <c r="L135" s="15"/>
    </row>
    <row r="136" spans="2:12" customFormat="1" x14ac:dyDescent="0.25">
      <c r="B136" s="79"/>
      <c r="C136" s="79"/>
      <c r="D136" s="1"/>
      <c r="E136" s="13"/>
      <c r="F136" s="13"/>
      <c r="G136" s="13"/>
      <c r="H136" s="13"/>
      <c r="I136" s="13"/>
      <c r="J136" s="13"/>
      <c r="K136" s="14"/>
      <c r="L136" s="15"/>
    </row>
    <row r="137" spans="2:12" customFormat="1" x14ac:dyDescent="0.25">
      <c r="B137" s="79"/>
      <c r="C137" s="79"/>
      <c r="D137" s="1"/>
      <c r="E137" s="13"/>
      <c r="F137" s="13"/>
      <c r="G137" s="13"/>
      <c r="H137" s="13"/>
      <c r="I137" s="13"/>
      <c r="J137" s="13"/>
      <c r="K137" s="14"/>
      <c r="L137" s="15"/>
    </row>
    <row r="138" spans="2:12" customFormat="1" x14ac:dyDescent="0.25">
      <c r="B138" s="79"/>
      <c r="C138" s="79"/>
      <c r="D138" s="1"/>
      <c r="E138" s="13"/>
      <c r="F138" s="13"/>
      <c r="G138" s="13"/>
      <c r="H138" s="13"/>
      <c r="I138" s="13"/>
      <c r="J138" s="13"/>
      <c r="K138" s="14"/>
      <c r="L138" s="15"/>
    </row>
    <row r="139" spans="2:12" customFormat="1" x14ac:dyDescent="0.25">
      <c r="D139" s="12"/>
      <c r="E139" s="13"/>
      <c r="F139" s="13"/>
      <c r="G139" s="13"/>
      <c r="H139" s="13"/>
      <c r="I139" s="13"/>
      <c r="J139" s="13"/>
      <c r="K139" s="14"/>
      <c r="L139" s="15"/>
    </row>
  </sheetData>
  <autoFilter ref="A10:AJ123"/>
  <dataValidations count="1">
    <dataValidation type="whole" allowBlank="1" showInputMessage="1" showErrorMessage="1" sqref="J113:J121">
      <formula1>0</formula1>
      <formula2>100</formula2>
    </dataValidation>
  </dataValidations>
  <printOptions horizontalCentered="1"/>
  <pageMargins left="0" right="0" top="0.23622047244094491" bottom="0.27559055118110237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2024-01-22T02:18:36Z</cp:lastPrinted>
  <dcterms:created xsi:type="dcterms:W3CDTF">2021-10-12T10:44:16Z</dcterms:created>
  <dcterms:modified xsi:type="dcterms:W3CDTF">2024-01-29T02:19:50Z</dcterms:modified>
</cp:coreProperties>
</file>