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05" windowWidth="28980" windowHeight="729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Report'!$A$10:$AN$82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U73" i="1" l="1"/>
  <c r="T73" i="1"/>
  <c r="U81" i="1"/>
  <c r="U82" i="1"/>
  <c r="T72" i="1"/>
  <c r="U72" i="1" s="1"/>
  <c r="T81" i="1" l="1"/>
  <c r="T70" i="1" l="1"/>
  <c r="U70" i="1" s="1"/>
  <c r="T71" i="1"/>
  <c r="U71" i="1" s="1"/>
  <c r="T69" i="1" l="1"/>
  <c r="U69" i="1" s="1"/>
  <c r="U68" i="1" l="1"/>
  <c r="T68" i="1"/>
  <c r="T66" i="1" l="1"/>
  <c r="U66" i="1" s="1"/>
  <c r="T67" i="1"/>
  <c r="U67" i="1" s="1"/>
  <c r="T65" i="1" l="1"/>
  <c r="U65" i="1" s="1"/>
  <c r="T62" i="1" l="1"/>
  <c r="U62" i="1" s="1"/>
  <c r="T63" i="1"/>
  <c r="U63" i="1" s="1"/>
  <c r="T64" i="1"/>
  <c r="U64" i="1" s="1"/>
  <c r="T61" i="1" l="1"/>
  <c r="U61" i="1" s="1"/>
  <c r="T57" i="1" l="1"/>
  <c r="U57" i="1" s="1"/>
  <c r="T58" i="1"/>
  <c r="U58" i="1" s="1"/>
  <c r="T59" i="1"/>
  <c r="U59" i="1" s="1"/>
  <c r="T60" i="1"/>
  <c r="U60" i="1" s="1"/>
  <c r="T56" i="1" l="1"/>
  <c r="U56" i="1" s="1"/>
  <c r="T48" i="1" l="1"/>
  <c r="U48" i="1"/>
  <c r="T49" i="1"/>
  <c r="U49" i="1"/>
  <c r="T50" i="1"/>
  <c r="U50" i="1" s="1"/>
  <c r="T51" i="1"/>
  <c r="U51" i="1" s="1"/>
  <c r="T52" i="1"/>
  <c r="U52" i="1"/>
  <c r="T53" i="1"/>
  <c r="U53" i="1"/>
  <c r="T54" i="1"/>
  <c r="U54" i="1" s="1"/>
  <c r="T55" i="1"/>
  <c r="U55" i="1" s="1"/>
  <c r="T41" i="1" l="1"/>
  <c r="U41" i="1" s="1"/>
  <c r="T42" i="1"/>
  <c r="U42" i="1" s="1"/>
  <c r="T43" i="1"/>
  <c r="U43" i="1" s="1"/>
  <c r="T44" i="1"/>
  <c r="U44" i="1" s="1"/>
  <c r="T45" i="1"/>
  <c r="U45" i="1" s="1"/>
  <c r="T46" i="1"/>
  <c r="U46" i="1" s="1"/>
  <c r="T47" i="1"/>
  <c r="U47" i="1" s="1"/>
  <c r="T40" i="1" l="1"/>
  <c r="U40" i="1" s="1"/>
  <c r="T39" i="1" l="1"/>
  <c r="U39" i="1" s="1"/>
  <c r="T38" i="1"/>
  <c r="U38" i="1" l="1"/>
  <c r="T33" i="1" l="1"/>
  <c r="U33" i="1" s="1"/>
  <c r="T34" i="1"/>
  <c r="U34" i="1" s="1"/>
  <c r="T35" i="1"/>
  <c r="U35" i="1" s="1"/>
  <c r="T36" i="1"/>
  <c r="U36" i="1" s="1"/>
  <c r="T37" i="1"/>
  <c r="U37" i="1" s="1"/>
  <c r="T32" i="1" l="1"/>
  <c r="U32" i="1" s="1"/>
  <c r="T29" i="1" l="1"/>
  <c r="U29" i="1" s="1"/>
  <c r="T30" i="1"/>
  <c r="U30" i="1" s="1"/>
  <c r="T31" i="1"/>
  <c r="U31" i="1" s="1"/>
  <c r="T20" i="1" l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8" i="1"/>
  <c r="U28" i="1" s="1"/>
  <c r="T18" i="1" l="1"/>
  <c r="U18" i="1" s="1"/>
  <c r="T19" i="1"/>
  <c r="U19" i="1"/>
  <c r="T17" i="1" l="1"/>
  <c r="U17" i="1" s="1"/>
  <c r="T16" i="1" l="1"/>
  <c r="U16" i="1" s="1"/>
  <c r="T15" i="1" l="1"/>
  <c r="U15" i="1" s="1"/>
  <c r="T14" i="1" l="1"/>
  <c r="U14" i="1" s="1"/>
  <c r="T13" i="1" l="1"/>
  <c r="U13" i="1" s="1"/>
  <c r="T12" i="1" l="1"/>
  <c r="U12" i="1" l="1"/>
  <c r="T82" i="1"/>
</calcChain>
</file>

<file path=xl/sharedStrings.xml><?xml version="1.0" encoding="utf-8"?>
<sst xmlns="http://schemas.openxmlformats.org/spreadsheetml/2006/main" count="1051" uniqueCount="388">
  <si>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</si>
  <si>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</si>
  <si>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</si>
  <si>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</si>
  <si>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</si>
  <si>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</si>
  <si>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</si>
  <si>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</si>
  <si>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</si>
  <si>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</si>
  <si>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</si>
  <si>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</si>
  <si>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</si>
  <si>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</si>
  <si>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</si>
  <si>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</si>
  <si>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</si>
  <si>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</si>
  <si>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</si>
  <si>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</si>
  <si>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</si>
  <si>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</si>
  <si>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</si>
  <si>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</si>
  <si>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</si>
  <si>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</si>
  <si>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</si>
  <si>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1 У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</si>
  <si>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</si>
  <si>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</si>
  <si>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</si>
  <si>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</si>
  <si>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</si>
  <si>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</si>
  <si>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</si>
  <si>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</si>
  <si>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</si>
  <si>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</si>
  <si>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</si>
  <si>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</si>
  <si>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</si>
  <si>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</si>
  <si>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</si>
  <si>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</si>
  <si>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</si>
  <si>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1 Т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</si>
  <si>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</si>
  <si>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</si>
  <si>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</si>
  <si>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</si>
  <si>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</si>
  <si>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</si>
  <si>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</si>
  <si>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</si>
  <si>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</si>
  <si>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</si>
  <si>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>Товары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</si>
  <si>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</si>
  <si>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</si>
  <si>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</si>
  <si>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</si>
  <si>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ДЭ</t>
  </si>
  <si>
    <t xml:space="preserve"> 5 У</t>
  </si>
  <si>
    <t>749020.000.000060</t>
  </si>
  <si>
    <t>Услуги по брокерским операциям с товарами</t>
  </si>
  <si>
    <t>Брокерские услуги по закупке цемента на Товарной бирже</t>
  </si>
  <si>
    <t xml:space="preserve"> - </t>
  </si>
  <si>
    <t>73-1-9</t>
  </si>
  <si>
    <t xml:space="preserve">Окончательный платеж - 100% , Промежуточный платеж - 0% , Предоплата - 0% </t>
  </si>
  <si>
    <t xml:space="preserve">План закупок товаров, работ и услуг с применением Особого порядка ТОО "Богатырь Комир" на 2023 год </t>
  </si>
  <si>
    <t>Код ТМЦ</t>
  </si>
  <si>
    <t>2 Т</t>
  </si>
  <si>
    <t>00580030906</t>
  </si>
  <si>
    <t>СТЕКЛО КЛИНГЕРА</t>
  </si>
  <si>
    <t>Окончательный платеж - 100% , Промежуточный платеж - 0% , Предоплата - 0%</t>
  </si>
  <si>
    <t>252113.000.000000</t>
  </si>
  <si>
    <t>Стекло Клингера</t>
  </si>
  <si>
    <t>водоуказательное</t>
  </si>
  <si>
    <t>С даты подписания договора в течение 30 календарных дней</t>
  </si>
  <si>
    <t>3 Т</t>
  </si>
  <si>
    <t>281326.700.000000</t>
  </si>
  <si>
    <t>Компрессор</t>
  </si>
  <si>
    <t>воздушный, производительность до 2 м3/мин</t>
  </si>
  <si>
    <t xml:space="preserve">КОМПРЕССОР 1500 Вт/220В  </t>
  </si>
  <si>
    <t>00440002180</t>
  </si>
  <si>
    <t>4 Т</t>
  </si>
  <si>
    <t>00210010396</t>
  </si>
  <si>
    <t>205956.900.000030</t>
  </si>
  <si>
    <t>Метиловый оранжевый</t>
  </si>
  <si>
    <t>порошок</t>
  </si>
  <si>
    <t>МЕТИЛОВЫЙ ОРАНЖЕВЫЙ</t>
  </si>
  <si>
    <t>КГ</t>
  </si>
  <si>
    <t>Оказание услуги по передаче и распределению электрической энергии</t>
  </si>
  <si>
    <t>6 У</t>
  </si>
  <si>
    <t>73-1-3 приобретение электрической энергии, балансирующей электроэнергии, а также услуг по регулированию электрической мощности</t>
  </si>
  <si>
    <t>710000000, г.Астана, Проспект Абая, дом 59, кв. 47, 48, 49</t>
  </si>
  <si>
    <t>Окончательный платеж - 0% , Промежуточный платеж - 100% , Предоплата - 0%</t>
  </si>
  <si>
    <t>00200080001</t>
  </si>
  <si>
    <t>5 Т</t>
  </si>
  <si>
    <t>192042.520.000002</t>
  </si>
  <si>
    <t>Битум</t>
  </si>
  <si>
    <t>нефтяной, строительный, марка БН 90/10</t>
  </si>
  <si>
    <t>НЕФТЕБИТУМ БН 90/10</t>
  </si>
  <si>
    <t>С даты подписания договора в течение 30 рабочих дней</t>
  </si>
  <si>
    <t>ТН</t>
  </si>
  <si>
    <t>с 02.2023 по 12.2023 (включительно )</t>
  </si>
  <si>
    <t>00130072842</t>
  </si>
  <si>
    <t>6 Т</t>
  </si>
  <si>
    <t>279052.790.000006</t>
  </si>
  <si>
    <t>Конденсатор</t>
  </si>
  <si>
    <t>общего назначения, переменный</t>
  </si>
  <si>
    <t>КОНДЕНСАТОР СВВ-60 40МКФ 450В</t>
  </si>
  <si>
    <t>С даты подписания договора в течение 60 календарных дней</t>
  </si>
  <si>
    <t>00020081147</t>
  </si>
  <si>
    <t>00020081350</t>
  </si>
  <si>
    <t>7 Т</t>
  </si>
  <si>
    <t>8 Т</t>
  </si>
  <si>
    <t>259929.190.000023</t>
  </si>
  <si>
    <t xml:space="preserve">Металлочерепица
</t>
  </si>
  <si>
    <t xml:space="preserve"> с полимерным покрытием, из оцинкованной стали</t>
  </si>
  <si>
    <t>МЕТАЛЛОЧЕРЕПИЦА ПОЛИЭСТЕР RAL3011</t>
  </si>
  <si>
    <t>251123.600.000003</t>
  </si>
  <si>
    <t xml:space="preserve">Планка
</t>
  </si>
  <si>
    <t>карнизная, из оцинкованной стали</t>
  </si>
  <si>
    <t>КОНЕК ФАСОННЫЙ /ПЛОСКИЙ/</t>
  </si>
  <si>
    <t>С даты подписания договора в течение 10 рабочих дней</t>
  </si>
  <si>
    <t>Окончательный платеж - 50% , Промежуточный платеж - 0% , Предоплата - 50%</t>
  </si>
  <si>
    <t>М_КВ</t>
  </si>
  <si>
    <t>ШТ</t>
  </si>
  <si>
    <t>00070070041</t>
  </si>
  <si>
    <t>00070070051</t>
  </si>
  <si>
    <t>00070070072</t>
  </si>
  <si>
    <t>00070070081</t>
  </si>
  <si>
    <t>00070070090</t>
  </si>
  <si>
    <t>00070070101</t>
  </si>
  <si>
    <t>00070070122</t>
  </si>
  <si>
    <t>00070070123</t>
  </si>
  <si>
    <t>00070070226</t>
  </si>
  <si>
    <t>9 Т</t>
  </si>
  <si>
    <t>10 Т</t>
  </si>
  <si>
    <t>11 Т</t>
  </si>
  <si>
    <t>12 Т</t>
  </si>
  <si>
    <t>13 Т</t>
  </si>
  <si>
    <t>14 Т</t>
  </si>
  <si>
    <t>15 Т</t>
  </si>
  <si>
    <t>16 Т</t>
  </si>
  <si>
    <t>17 Т</t>
  </si>
  <si>
    <t>259314.900.000035</t>
  </si>
  <si>
    <t>Гвоздь строительный</t>
  </si>
  <si>
    <t xml:space="preserve"> стальной, диаметр 2 мм</t>
  </si>
  <si>
    <t>ГВОЗДЬ 40*2</t>
  </si>
  <si>
    <t>259314.900.000036</t>
  </si>
  <si>
    <t xml:space="preserve"> стальной, диаметр 2,5 мм</t>
  </si>
  <si>
    <t>ГВОЗДЬ 50*2,5</t>
  </si>
  <si>
    <t>259314.900.000037</t>
  </si>
  <si>
    <t xml:space="preserve"> стальной, диаметр 3 мм</t>
  </si>
  <si>
    <t>ГВОЗДЬ 70*3</t>
  </si>
  <si>
    <t>ГВОЗДЬ 80*3</t>
  </si>
  <si>
    <t>259314.900.000038</t>
  </si>
  <si>
    <t xml:space="preserve"> стальной, диаметр 3,5 мм</t>
  </si>
  <si>
    <t>ГВОЗДЬ 90*3,5</t>
  </si>
  <si>
    <t>259314.900.000039</t>
  </si>
  <si>
    <t xml:space="preserve"> стальной, диаметр 4 мм</t>
  </si>
  <si>
    <t>ГВОЗДЬ 100*4</t>
  </si>
  <si>
    <t>259314.900.000040</t>
  </si>
  <si>
    <t xml:space="preserve"> стальной, диаметр 5 мм</t>
  </si>
  <si>
    <t>ГВОЗДЬ 120*5</t>
  </si>
  <si>
    <t>ГВОЗДЬ 120*4</t>
  </si>
  <si>
    <t>259314.900.000031</t>
  </si>
  <si>
    <t xml:space="preserve"> стальной, диаметр 1,2 мм</t>
  </si>
  <si>
    <t>ГВОЗДЬ 20*1.2</t>
  </si>
  <si>
    <t>0050015440</t>
  </si>
  <si>
    <t>0050015438</t>
  </si>
  <si>
    <t>0050015439</t>
  </si>
  <si>
    <t>18 Т</t>
  </si>
  <si>
    <t>19 Т</t>
  </si>
  <si>
    <t>20 Т</t>
  </si>
  <si>
    <t>282213.900.000007</t>
  </si>
  <si>
    <t>289261.500.000019</t>
  </si>
  <si>
    <t>Устройство звуковое</t>
  </si>
  <si>
    <t>для подъемника</t>
  </si>
  <si>
    <t>УСТРОЙСТВО ЗВУКОВОЙ СИГНАЛИЗАЦИИ XB5-KSB</t>
  </si>
  <si>
    <t>Кнопка</t>
  </si>
  <si>
    <t>стоповая, для ручного отключения/включения грузоподъемного механизма</t>
  </si>
  <si>
    <t>КНОПКА ZB4-BZ102</t>
  </si>
  <si>
    <t>КНОПКА ДВОЙНАЯ XB4-BL845</t>
  </si>
  <si>
    <t>С даты подписания договора в течение 90 календарных дней</t>
  </si>
  <si>
    <t>00190010254</t>
  </si>
  <si>
    <t>281413.730.000007</t>
  </si>
  <si>
    <t>Кран шаровой</t>
  </si>
  <si>
    <t>латунный, условное давление 0-420 Мпа, диаметр 10-1400 мм, ручной</t>
  </si>
  <si>
    <t>КРАН ТРЕХХОДОВОЙ ДУ15 11Б 18БК</t>
  </si>
  <si>
    <t>21 Т</t>
  </si>
  <si>
    <t>272011.900.000004</t>
  </si>
  <si>
    <t>00780000003</t>
  </si>
  <si>
    <t>00780000595</t>
  </si>
  <si>
    <t>00780000601</t>
  </si>
  <si>
    <t>00780000665</t>
  </si>
  <si>
    <t>00780000726</t>
  </si>
  <si>
    <t>22 Т</t>
  </si>
  <si>
    <t>23 Т</t>
  </si>
  <si>
    <t>24 Т</t>
  </si>
  <si>
    <t>25 Т</t>
  </si>
  <si>
    <t>26 Т</t>
  </si>
  <si>
    <t>272011.900.000001</t>
  </si>
  <si>
    <t>Батарейка</t>
  </si>
  <si>
    <t>тип D</t>
  </si>
  <si>
    <t xml:space="preserve">БАТАРЕЙКА </t>
  </si>
  <si>
    <t>272011.900.000000</t>
  </si>
  <si>
    <t>тип крона</t>
  </si>
  <si>
    <t>БАТАРЕЙКА КРОНА</t>
  </si>
  <si>
    <t>272011.900.000003</t>
  </si>
  <si>
    <t>тип ААА</t>
  </si>
  <si>
    <t>БАТАРЕЙКА ААА</t>
  </si>
  <si>
    <t>272011.900.000002</t>
  </si>
  <si>
    <t>тип С</t>
  </si>
  <si>
    <t>тип АА</t>
  </si>
  <si>
    <t>БАТАРЕЙКА  АА</t>
  </si>
  <si>
    <t>С даты подписания договора в течение 10 календарных дней</t>
  </si>
  <si>
    <t>00450030591</t>
  </si>
  <si>
    <t>27 Т</t>
  </si>
  <si>
    <t xml:space="preserve"> 282913.500.000001</t>
  </si>
  <si>
    <t>Фильтр</t>
  </si>
  <si>
    <t xml:space="preserve"> воздушный, для двигателя внутреннего сгорания грузового автомобиля</t>
  </si>
  <si>
    <t>ФИЛЬТР ВОЗДУШНЫЙ</t>
  </si>
  <si>
    <t>00950052062</t>
  </si>
  <si>
    <t>28 Т</t>
  </si>
  <si>
    <t>110719.300.000001</t>
  </si>
  <si>
    <t>Напиток</t>
  </si>
  <si>
    <t>газированный</t>
  </si>
  <si>
    <t>НАПИТКИ В АССОРТИМЕНТЕ 1.5Л</t>
  </si>
  <si>
    <t>550000000, Павлодарская область, г. Экибастуз, ул. Кунаева, 5. Центральный склад КОП</t>
  </si>
  <si>
    <t>00950070013</t>
  </si>
  <si>
    <t>29 Т</t>
  </si>
  <si>
    <t>103923.300.000000</t>
  </si>
  <si>
    <t>Арахис</t>
  </si>
  <si>
    <t>обжаренный</t>
  </si>
  <si>
    <t>ОРЕХИ АРАХИС</t>
  </si>
  <si>
    <t>FCA</t>
  </si>
  <si>
    <t>С даты подписания договора в течение 20 рабочих дней</t>
  </si>
  <si>
    <t>00770010103</t>
  </si>
  <si>
    <t>00770010105</t>
  </si>
  <si>
    <t>00770010785</t>
  </si>
  <si>
    <t>00770010801</t>
  </si>
  <si>
    <t>00770010802</t>
  </si>
  <si>
    <t>00770011105</t>
  </si>
  <si>
    <t>00770012581</t>
  </si>
  <si>
    <t>30 Т</t>
  </si>
  <si>
    <t>31 Т</t>
  </si>
  <si>
    <t>32 Т</t>
  </si>
  <si>
    <t>33 Т</t>
  </si>
  <si>
    <t>34 Т</t>
  </si>
  <si>
    <t>35 Т</t>
  </si>
  <si>
    <t>36 Т</t>
  </si>
  <si>
    <t>279031.230.000000</t>
  </si>
  <si>
    <t>Электропаяльник</t>
  </si>
  <si>
    <t>бытовой, тип ЭПСНТ</t>
  </si>
  <si>
    <t>ЭЛЕКТРИЧЕСКИЙ ПАЯЛЬНИК 40ВТ</t>
  </si>
  <si>
    <t>ЭЛЕКТРИЧЕСКИЙ ПАЯЛЬНИК 65ВТ</t>
  </si>
  <si>
    <t>282970.300.000018</t>
  </si>
  <si>
    <t>Паяльник</t>
  </si>
  <si>
    <t>для низкотемпературной пайки, электрический</t>
  </si>
  <si>
    <t>ЭЛЕКТРИЧЕСКИЙ ПАЯЛЬНИК 220В 25ВТ</t>
  </si>
  <si>
    <t>ЭЛЕКТРИЧЕСКИЙ ПАЯЛЬНИК 100ВТ</t>
  </si>
  <si>
    <t>ЭЛЕКТРИЧЕСКИЙ ПАЯЛЬНИК 80ВТ</t>
  </si>
  <si>
    <t>ЭЛЕКТРИЧЕСКИЙ ПАЯЛЬНИК 220В 40ВТ</t>
  </si>
  <si>
    <t>279031.900.000064</t>
  </si>
  <si>
    <t>Станция паяльная</t>
  </si>
  <si>
    <t>потребляемая мощность 300 Вт, диапазон температур 100-420°С</t>
  </si>
  <si>
    <t>СТАНЦИЯ ПАЯЛЬНАЯ АНТИСТАТ ПАЯЛЬНИК И ФЕНОМ</t>
  </si>
  <si>
    <t>C момента заключения договора по 31 декабря 2023 года</t>
  </si>
  <si>
    <t>00770002072</t>
  </si>
  <si>
    <t>00770002073</t>
  </si>
  <si>
    <t>00770002074</t>
  </si>
  <si>
    <t>00770011533</t>
  </si>
  <si>
    <t>00770011534</t>
  </si>
  <si>
    <t>00770011535</t>
  </si>
  <si>
    <t>00770011537</t>
  </si>
  <si>
    <t>00770011538</t>
  </si>
  <si>
    <t>37 Т</t>
  </si>
  <si>
    <t>38 Т</t>
  </si>
  <si>
    <t>39 Т</t>
  </si>
  <si>
    <t>40 Т</t>
  </si>
  <si>
    <t>41 Т</t>
  </si>
  <si>
    <t>42 Т</t>
  </si>
  <si>
    <t>43 Т</t>
  </si>
  <si>
    <t>44 Т</t>
  </si>
  <si>
    <t>263030.900.000024</t>
  </si>
  <si>
    <t>Предохранитель</t>
  </si>
  <si>
    <t>для программного коммутатора</t>
  </si>
  <si>
    <t>ПРЕДОХРАНИТЕЛЬ</t>
  </si>
  <si>
    <t>271210.900.000056</t>
  </si>
  <si>
    <t>Предохранитель электрический</t>
  </si>
  <si>
    <t>тип F2A, напряжение 250 В, размер 6*32 </t>
  </si>
  <si>
    <t>271210.900.000049</t>
  </si>
  <si>
    <t>тип F2A, напряжение 250 В, размер 5*20 </t>
  </si>
  <si>
    <t>00270081323</t>
  </si>
  <si>
    <t>45 Т</t>
  </si>
  <si>
    <t>206024.000.000013</t>
  </si>
  <si>
    <t>Леска</t>
  </si>
  <si>
    <t>из искусственных волокон</t>
  </si>
  <si>
    <t>ЛЕСКА РЕЖУЩАЯ ДЛЯ ТРИММЕРА</t>
  </si>
  <si>
    <t>00310001593</t>
  </si>
  <si>
    <t>00310001983</t>
  </si>
  <si>
    <t>00310001996</t>
  </si>
  <si>
    <t>00310002510</t>
  </si>
  <si>
    <t>46 Т</t>
  </si>
  <si>
    <t>47 Т</t>
  </si>
  <si>
    <t>48 Т</t>
  </si>
  <si>
    <t>49 Т</t>
  </si>
  <si>
    <t>267021.800.000000</t>
  </si>
  <si>
    <t>Светофильтр</t>
  </si>
  <si>
    <t>защитный</t>
  </si>
  <si>
    <t>СВЕТОФИЛЬТР С5 /ДЛЯ СВАРОЧНОЙ МАСКИ/ 90*110ММ</t>
  </si>
  <si>
    <t>СВЕТОФИЛЬТР С7 110*90ММ ДЛЯ МАСКИ СВАРЩИКА</t>
  </si>
  <si>
    <t>СВЕТОФИЛЬТР С6 /ДЛЯ СВАРОЧНОЙ МАСКИ/ 90*110ММ</t>
  </si>
  <si>
    <t>СВЕТОФИЛЬТР С4 90*110ММ /ДЛЯ МАСКИ СВАРЩИКА/</t>
  </si>
  <si>
    <t>50 Т</t>
  </si>
  <si>
    <t>00280091290</t>
  </si>
  <si>
    <t>275129.000.000000</t>
  </si>
  <si>
    <t>Элемент нагревательный</t>
  </si>
  <si>
    <t>для промышленной сушильной машины</t>
  </si>
  <si>
    <t>СЕКЦИЯ КАЛОРИФЕРА ВС-15.19.02.000 /Д/СУШИЛЬНОЙ МАШИНЫ/</t>
  </si>
  <si>
    <t>51 Т</t>
  </si>
  <si>
    <t>52 Т</t>
  </si>
  <si>
    <t>53 Т</t>
  </si>
  <si>
    <t>00310041765</t>
  </si>
  <si>
    <t>00310041766</t>
  </si>
  <si>
    <t>00310041767</t>
  </si>
  <si>
    <t>212013.990.000383</t>
  </si>
  <si>
    <t>Ментола раствор в изовалерате</t>
  </si>
  <si>
    <t>таблетки</t>
  </si>
  <si>
    <t>ВАЛИДОЛ</t>
  </si>
  <si>
    <t>212013.990.000441</t>
  </si>
  <si>
    <t>Нитроглицерин</t>
  </si>
  <si>
    <t>НИТРОГЛИЦЕРИН</t>
  </si>
  <si>
    <t>212013.400.000010</t>
  </si>
  <si>
    <t>Аммиак</t>
  </si>
  <si>
    <t>жидкость</t>
  </si>
  <si>
    <t>РАСТВОР АММИАКА</t>
  </si>
  <si>
    <t>УПАК</t>
  </si>
  <si>
    <t>00310042387</t>
  </si>
  <si>
    <t>54 Т</t>
  </si>
  <si>
    <t>201474.000.000000</t>
  </si>
  <si>
    <t>Спирт</t>
  </si>
  <si>
    <t>этиловый, технический, марка "Экстра"</t>
  </si>
  <si>
    <t>СПИРТ ЭТИЛОВЫЙ 70% 50МЛ</t>
  </si>
  <si>
    <t>БАНКА</t>
  </si>
  <si>
    <t>55 Т</t>
  </si>
  <si>
    <t>56 Т</t>
  </si>
  <si>
    <t>00050015170</t>
  </si>
  <si>
    <t>00050015171</t>
  </si>
  <si>
    <t>279033.300.000005</t>
  </si>
  <si>
    <t>для электросигнализации</t>
  </si>
  <si>
    <t>КНОПКА SB-7 СТОП КРАСНАЯ</t>
  </si>
  <si>
    <t>КНОПКА SB-7 ПУСК ЗЕЛЕНАЯ</t>
  </si>
  <si>
    <t>С даты подписания договора в течение 40 календарных дней</t>
  </si>
  <si>
    <t>00180050926</t>
  </si>
  <si>
    <t>57 Т</t>
  </si>
  <si>
    <t>239912.590.000008</t>
  </si>
  <si>
    <t>Рубероид</t>
  </si>
  <si>
    <t>марка РКП-350</t>
  </si>
  <si>
    <t>РУБЕРОИД РКП-350</t>
  </si>
  <si>
    <t>00310042926</t>
  </si>
  <si>
    <t>58 Т</t>
  </si>
  <si>
    <t>211052.900.000028</t>
  </si>
  <si>
    <t>Эпинефрин</t>
  </si>
  <si>
    <t>раствор</t>
  </si>
  <si>
    <t>ЭПИНЕФРИН</t>
  </si>
  <si>
    <t>0070051124</t>
  </si>
  <si>
    <t>59 Т</t>
  </si>
  <si>
    <t>60 Т</t>
  </si>
  <si>
    <t>0070051132</t>
  </si>
  <si>
    <t>259314.800.000040</t>
  </si>
  <si>
    <t>Заклепка с плоской головкой</t>
  </si>
  <si>
    <t>из алюминия/алюминиевых сплавов , диаметр 4 мм</t>
  </si>
  <si>
    <t>ЗАКЛЕПКА АЛЮМИНИЕВАЯ Д4ММ</t>
  </si>
  <si>
    <t>259925.500.000032</t>
  </si>
  <si>
    <t>Заклепка слепая</t>
  </si>
  <si>
    <t>из алюминия/стали, диаметр 4,8 мм</t>
  </si>
  <si>
    <t>ЗАКЛЕПКА АЛЮМИНИЕВАЯ Д4.8ММ</t>
  </si>
  <si>
    <t>00290012144</t>
  </si>
  <si>
    <t>61 Т</t>
  </si>
  <si>
    <t>265185.200.000037</t>
  </si>
  <si>
    <t>Кабель специализированный</t>
  </si>
  <si>
    <t>для поверки и ремонта дефектоскопов</t>
  </si>
  <si>
    <t>ШНУР LEMO 1.2М ОДИНАРНЫЙ ДЛЯ ДЕФЕКТОСКОПА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</si>
  <si>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533 от 26.04.2023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</si>
</sst>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4" x14ac:knownFonts="1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0" fontId="7" fillId="0" borderId="0"/>
    <xf numFmtId="0" fontId="10" fillId="0" borderId="0"/>
  </cellStyleXfs>
  <cellXfs count="7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1" fillId="0" borderId="0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4" fontId="11" fillId="0" borderId="0" xfId="3" applyNumberFormat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center"/>
    </xf>
    <xf numFmtId="4" fontId="13" fillId="0" borderId="0" xfId="3" applyNumberFormat="1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/>
    <xf numFmtId="0" fontId="1" fillId="0" borderId="10" xfId="0" applyFont="1" applyFill="1" applyBorder="1" applyAlignment="1">
      <alignment horizontal="center" vertical="top" wrapText="1"/>
    </xf>
    <xf numFmtId="4" fontId="1" fillId="0" borderId="10" xfId="0" applyNumberFormat="1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49" fontId="2" fillId="2" borderId="3" xfId="0" applyNumberFormat="1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2" fillId="2" borderId="18" xfId="0" applyFont="1" applyFill="1" applyBorder="1" applyAlignment="1">
      <alignment horizontal="left" vertical="top" wrapText="1"/>
    </xf>
    <xf numFmtId="164" fontId="4" fillId="2" borderId="3" xfId="0" applyNumberFormat="1" applyFont="1" applyFill="1" applyBorder="1" applyAlignment="1">
      <alignment horizontal="left" vertical="top" wrapText="1"/>
    </xf>
    <xf numFmtId="4" fontId="4" fillId="2" borderId="11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4" fontId="4" fillId="2" borderId="15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2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164" fontId="4" fillId="2" borderId="8" xfId="0" applyNumberFormat="1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4" fontId="4" fillId="2" borderId="0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3" xfId="0" quotePrefix="1" applyNumberFormat="1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/>
    </xf>
    <xf numFmtId="0" fontId="3" fillId="2" borderId="18" xfId="0" applyFont="1" applyFill="1" applyBorder="1" applyAlignment="1">
      <alignment horizontal="left" vertical="top" wrapText="1"/>
    </xf>
    <xf numFmtId="164" fontId="4" fillId="2" borderId="18" xfId="0" applyNumberFormat="1" applyFont="1" applyFill="1" applyBorder="1" applyAlignment="1">
      <alignment horizontal="left" vertical="top" wrapText="1"/>
    </xf>
    <xf numFmtId="0" fontId="0" fillId="2" borderId="10" xfId="0" applyFill="1" applyBorder="1"/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4" fontId="1" fillId="2" borderId="0" xfId="0" applyNumberFormat="1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Border="1"/>
    <xf numFmtId="0" fontId="0" fillId="2" borderId="0" xfId="0" applyFill="1" applyAlignment="1">
      <alignment vertical="top"/>
    </xf>
    <xf numFmtId="0" fontId="2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2"/>
  <sheetViews>
    <sheetView tabSelected="1" topLeftCell="B1" zoomScale="75" workbookViewId="0">
      <selection activeCell="G104" sqref="G104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6.28515625" style="1" customWidth="1"/>
    <col min="8" max="8" width="6.7109375" style="1" customWidth="1"/>
    <col min="9" max="9" width="16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0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4" width="18.85546875" style="1" customWidth="1"/>
    <col min="25" max="25" width="19.7109375" style="1" customWidth="1"/>
    <col min="26" max="40" width="10.42578125" style="1" customWidth="1"/>
    <col min="41" max="16384" width="9.140625" style="1"/>
  </cols>
  <sheetData>
    <row r="1" spans="1:40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26</v>
      </c>
    </row>
    <row r="2" spans="1:40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40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60</v>
      </c>
    </row>
    <row r="4" spans="1:40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387</v>
      </c>
    </row>
    <row r="5" spans="1:40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40" x14ac:dyDescent="0.25">
      <c r="D6" s="3"/>
      <c r="E6" s="3" t="s">
        <v>69</v>
      </c>
      <c r="F6" s="3"/>
      <c r="G6" s="3"/>
      <c r="H6" s="3"/>
      <c r="I6" s="3"/>
      <c r="J6" s="3"/>
      <c r="K6" s="3"/>
      <c r="L6" s="3"/>
    </row>
    <row r="7" spans="1:40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40" ht="15.75" thickBot="1" x14ac:dyDescent="0.3"/>
    <row r="9" spans="1:40" ht="86.25" customHeight="1" thickBot="1" x14ac:dyDescent="0.3">
      <c r="B9" s="2" t="s">
        <v>70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  <c r="S9" s="2" t="s">
        <v>16</v>
      </c>
      <c r="T9" s="2" t="s">
        <v>17</v>
      </c>
      <c r="U9" s="2" t="s">
        <v>18</v>
      </c>
      <c r="V9" s="2" t="s">
        <v>19</v>
      </c>
      <c r="W9" s="2" t="s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</row>
    <row r="10" spans="1:40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  <c r="X10" s="4"/>
    </row>
    <row r="11" spans="1:40" x14ac:dyDescent="0.25">
      <c r="C11" s="4" t="s">
        <v>56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40" s="21" customFormat="1" ht="180" x14ac:dyDescent="0.25">
      <c r="A12" s="21" t="s">
        <v>61</v>
      </c>
      <c r="B12" s="34" t="s">
        <v>66</v>
      </c>
      <c r="C12" s="47" t="s">
        <v>45</v>
      </c>
      <c r="D12" s="48" t="s">
        <v>46</v>
      </c>
      <c r="E12" s="49" t="s">
        <v>47</v>
      </c>
      <c r="F12" s="49" t="s">
        <v>48</v>
      </c>
      <c r="G12" s="49" t="s">
        <v>49</v>
      </c>
      <c r="H12" s="49" t="s">
        <v>23</v>
      </c>
      <c r="I12" s="25" t="s">
        <v>59</v>
      </c>
      <c r="J12" s="50">
        <v>100</v>
      </c>
      <c r="K12" s="26" t="s">
        <v>44</v>
      </c>
      <c r="L12" s="32" t="s">
        <v>50</v>
      </c>
      <c r="M12" s="32" t="s">
        <v>51</v>
      </c>
      <c r="N12" s="51" t="s">
        <v>52</v>
      </c>
      <c r="O12" s="32" t="s">
        <v>33</v>
      </c>
      <c r="P12" s="32" t="s">
        <v>53</v>
      </c>
      <c r="Q12" s="32" t="s">
        <v>54</v>
      </c>
      <c r="R12" s="52">
        <v>338923575</v>
      </c>
      <c r="S12" s="53">
        <v>9.3114000000000008</v>
      </c>
      <c r="T12" s="53">
        <f t="shared" ref="T12:T17" si="0">R12*S12</f>
        <v>3155852976.2550001</v>
      </c>
      <c r="U12" s="53">
        <f t="shared" ref="U12:U28" si="1">T12*1.12</f>
        <v>3534555333.4056005</v>
      </c>
      <c r="V12" s="32" t="s">
        <v>22</v>
      </c>
      <c r="W12" s="33" t="s">
        <v>22</v>
      </c>
    </row>
    <row r="13" spans="1:40" s="21" customFormat="1" ht="75" x14ac:dyDescent="0.25">
      <c r="B13" s="48" t="s">
        <v>72</v>
      </c>
      <c r="C13" s="54" t="s">
        <v>71</v>
      </c>
      <c r="D13" s="48" t="s">
        <v>75</v>
      </c>
      <c r="E13" s="48" t="s">
        <v>76</v>
      </c>
      <c r="F13" s="48" t="s">
        <v>77</v>
      </c>
      <c r="G13" s="48" t="s">
        <v>73</v>
      </c>
      <c r="H13" s="48"/>
      <c r="I13" s="50" t="s">
        <v>67</v>
      </c>
      <c r="J13" s="50">
        <v>0</v>
      </c>
      <c r="K13" s="55">
        <v>2.2023000000000001</v>
      </c>
      <c r="L13" s="27" t="s">
        <v>50</v>
      </c>
      <c r="M13" s="27" t="s">
        <v>51</v>
      </c>
      <c r="N13" s="56" t="s">
        <v>52</v>
      </c>
      <c r="O13" s="27" t="s">
        <v>78</v>
      </c>
      <c r="P13" s="27" t="s">
        <v>74</v>
      </c>
      <c r="Q13" s="23" t="s">
        <v>128</v>
      </c>
      <c r="R13" s="57">
        <v>1</v>
      </c>
      <c r="S13" s="53">
        <v>136500</v>
      </c>
      <c r="T13" s="53">
        <f t="shared" si="0"/>
        <v>136500</v>
      </c>
      <c r="U13" s="53">
        <f t="shared" si="1"/>
        <v>152880</v>
      </c>
      <c r="V13" s="32" t="s">
        <v>22</v>
      </c>
      <c r="W13" s="33" t="s">
        <v>22</v>
      </c>
    </row>
    <row r="14" spans="1:40" s="21" customFormat="1" ht="75" x14ac:dyDescent="0.25">
      <c r="B14" s="22" t="s">
        <v>84</v>
      </c>
      <c r="C14" s="23" t="s">
        <v>79</v>
      </c>
      <c r="D14" s="24" t="s">
        <v>80</v>
      </c>
      <c r="E14" s="24" t="s">
        <v>81</v>
      </c>
      <c r="F14" s="24" t="s">
        <v>82</v>
      </c>
      <c r="G14" s="24" t="s">
        <v>83</v>
      </c>
      <c r="H14" s="24"/>
      <c r="I14" s="25" t="s">
        <v>67</v>
      </c>
      <c r="J14" s="50">
        <v>0</v>
      </c>
      <c r="K14" s="26">
        <v>2.2023000000000001</v>
      </c>
      <c r="L14" s="23" t="s">
        <v>50</v>
      </c>
      <c r="M14" s="23" t="s">
        <v>51</v>
      </c>
      <c r="N14" s="24" t="s">
        <v>52</v>
      </c>
      <c r="O14" s="23" t="s">
        <v>78</v>
      </c>
      <c r="P14" s="23" t="s">
        <v>53</v>
      </c>
      <c r="Q14" s="23" t="s">
        <v>128</v>
      </c>
      <c r="R14" s="28">
        <v>1</v>
      </c>
      <c r="S14" s="29">
        <v>64187.5</v>
      </c>
      <c r="T14" s="30">
        <f t="shared" si="0"/>
        <v>64187.5</v>
      </c>
      <c r="U14" s="31">
        <f t="shared" si="1"/>
        <v>71890</v>
      </c>
      <c r="V14" s="32" t="s">
        <v>22</v>
      </c>
      <c r="W14" s="33" t="s">
        <v>22</v>
      </c>
    </row>
    <row r="15" spans="1:40" s="21" customFormat="1" ht="75" x14ac:dyDescent="0.25">
      <c r="B15" s="22" t="s">
        <v>86</v>
      </c>
      <c r="C15" s="23" t="s">
        <v>85</v>
      </c>
      <c r="D15" s="24" t="s">
        <v>87</v>
      </c>
      <c r="E15" s="24" t="s">
        <v>88</v>
      </c>
      <c r="F15" s="24" t="s">
        <v>89</v>
      </c>
      <c r="G15" s="24" t="s">
        <v>90</v>
      </c>
      <c r="H15" s="24"/>
      <c r="I15" s="25" t="s">
        <v>67</v>
      </c>
      <c r="J15" s="50">
        <v>0</v>
      </c>
      <c r="K15" s="26">
        <v>2.2023000000000001</v>
      </c>
      <c r="L15" s="23" t="s">
        <v>50</v>
      </c>
      <c r="M15" s="23" t="s">
        <v>51</v>
      </c>
      <c r="N15" s="24" t="s">
        <v>52</v>
      </c>
      <c r="O15" s="23" t="s">
        <v>78</v>
      </c>
      <c r="P15" s="23" t="s">
        <v>74</v>
      </c>
      <c r="Q15" s="23" t="s">
        <v>91</v>
      </c>
      <c r="R15" s="28">
        <v>0.55000000000000004</v>
      </c>
      <c r="S15" s="29">
        <v>94700</v>
      </c>
      <c r="T15" s="30">
        <f t="shared" si="0"/>
        <v>52085.000000000007</v>
      </c>
      <c r="U15" s="31">
        <f t="shared" si="1"/>
        <v>58335.200000000012</v>
      </c>
      <c r="V15" s="32" t="s">
        <v>22</v>
      </c>
      <c r="W15" s="33" t="s">
        <v>22</v>
      </c>
    </row>
    <row r="16" spans="1:40" s="21" customFormat="1" ht="75" x14ac:dyDescent="0.25">
      <c r="B16" s="22" t="s">
        <v>97</v>
      </c>
      <c r="C16" s="23" t="s">
        <v>98</v>
      </c>
      <c r="D16" s="24" t="s">
        <v>99</v>
      </c>
      <c r="E16" s="24" t="s">
        <v>100</v>
      </c>
      <c r="F16" s="24" t="s">
        <v>101</v>
      </c>
      <c r="G16" s="24" t="s">
        <v>102</v>
      </c>
      <c r="H16" s="24"/>
      <c r="I16" s="25" t="s">
        <v>67</v>
      </c>
      <c r="J16" s="50">
        <v>0</v>
      </c>
      <c r="K16" s="26">
        <v>2.2023000000000001</v>
      </c>
      <c r="L16" s="23" t="s">
        <v>50</v>
      </c>
      <c r="M16" s="23" t="s">
        <v>51</v>
      </c>
      <c r="N16" s="24" t="s">
        <v>52</v>
      </c>
      <c r="O16" s="23" t="s">
        <v>103</v>
      </c>
      <c r="P16" s="27" t="s">
        <v>74</v>
      </c>
      <c r="Q16" s="23" t="s">
        <v>104</v>
      </c>
      <c r="R16" s="28">
        <v>0.5</v>
      </c>
      <c r="S16" s="29">
        <v>477641.94</v>
      </c>
      <c r="T16" s="30">
        <f t="shared" si="0"/>
        <v>238820.97</v>
      </c>
      <c r="U16" s="31">
        <f t="shared" si="1"/>
        <v>267479.48640000005</v>
      </c>
      <c r="V16" s="32" t="s">
        <v>22</v>
      </c>
      <c r="W16" s="33" t="s">
        <v>22</v>
      </c>
    </row>
    <row r="17" spans="1:23" s="21" customFormat="1" ht="75" x14ac:dyDescent="0.25">
      <c r="B17" s="22" t="s">
        <v>106</v>
      </c>
      <c r="C17" s="23" t="s">
        <v>107</v>
      </c>
      <c r="D17" s="24" t="s">
        <v>108</v>
      </c>
      <c r="E17" s="22" t="s">
        <v>109</v>
      </c>
      <c r="F17" s="23" t="s">
        <v>110</v>
      </c>
      <c r="G17" s="24" t="s">
        <v>111</v>
      </c>
      <c r="H17" s="22"/>
      <c r="I17" s="23" t="s">
        <v>67</v>
      </c>
      <c r="J17" s="50">
        <v>0</v>
      </c>
      <c r="K17" s="26">
        <v>3.2023000000000001</v>
      </c>
      <c r="L17" s="23" t="s">
        <v>50</v>
      </c>
      <c r="M17" s="23" t="s">
        <v>51</v>
      </c>
      <c r="N17" s="24" t="s">
        <v>52</v>
      </c>
      <c r="O17" s="23" t="s">
        <v>112</v>
      </c>
      <c r="P17" s="23" t="s">
        <v>74</v>
      </c>
      <c r="Q17" s="23" t="s">
        <v>128</v>
      </c>
      <c r="R17" s="28">
        <v>2</v>
      </c>
      <c r="S17" s="30">
        <v>15000</v>
      </c>
      <c r="T17" s="30">
        <f t="shared" si="0"/>
        <v>30000</v>
      </c>
      <c r="U17" s="30">
        <f t="shared" si="1"/>
        <v>33600</v>
      </c>
      <c r="V17" s="23" t="s">
        <v>22</v>
      </c>
      <c r="W17" s="42" t="s">
        <v>22</v>
      </c>
    </row>
    <row r="18" spans="1:23" s="21" customFormat="1" ht="75" x14ac:dyDescent="0.25">
      <c r="B18" s="22" t="s">
        <v>113</v>
      </c>
      <c r="C18" s="23" t="s">
        <v>115</v>
      </c>
      <c r="D18" s="24" t="s">
        <v>117</v>
      </c>
      <c r="E18" s="22" t="s">
        <v>118</v>
      </c>
      <c r="F18" s="23" t="s">
        <v>119</v>
      </c>
      <c r="G18" s="24" t="s">
        <v>120</v>
      </c>
      <c r="H18" s="22"/>
      <c r="I18" s="23" t="s">
        <v>67</v>
      </c>
      <c r="J18" s="50">
        <v>0</v>
      </c>
      <c r="K18" s="26">
        <v>3.2023000000000001</v>
      </c>
      <c r="L18" s="23" t="s">
        <v>50</v>
      </c>
      <c r="M18" s="23" t="s">
        <v>51</v>
      </c>
      <c r="N18" s="24" t="s">
        <v>52</v>
      </c>
      <c r="O18" s="23" t="s">
        <v>125</v>
      </c>
      <c r="P18" s="23" t="s">
        <v>126</v>
      </c>
      <c r="Q18" s="23" t="s">
        <v>127</v>
      </c>
      <c r="R18" s="28">
        <v>100</v>
      </c>
      <c r="S18" s="30">
        <v>2991.0714285714284</v>
      </c>
      <c r="T18" s="30">
        <f t="shared" ref="T18:T19" si="2">R18*S18</f>
        <v>299107.14285714284</v>
      </c>
      <c r="U18" s="30">
        <f t="shared" si="1"/>
        <v>335000</v>
      </c>
      <c r="V18" s="23" t="s">
        <v>22</v>
      </c>
      <c r="W18" s="42" t="s">
        <v>22</v>
      </c>
    </row>
    <row r="19" spans="1:23" s="21" customFormat="1" ht="75" x14ac:dyDescent="0.25">
      <c r="B19" s="22" t="s">
        <v>114</v>
      </c>
      <c r="C19" s="23" t="s">
        <v>116</v>
      </c>
      <c r="D19" s="24" t="s">
        <v>121</v>
      </c>
      <c r="E19" s="22" t="s">
        <v>122</v>
      </c>
      <c r="F19" s="23" t="s">
        <v>123</v>
      </c>
      <c r="G19" s="24" t="s">
        <v>124</v>
      </c>
      <c r="H19" s="22"/>
      <c r="I19" s="23" t="s">
        <v>67</v>
      </c>
      <c r="J19" s="50">
        <v>0</v>
      </c>
      <c r="K19" s="26">
        <v>3.2023000000000001</v>
      </c>
      <c r="L19" s="23" t="s">
        <v>50</v>
      </c>
      <c r="M19" s="23" t="s">
        <v>51</v>
      </c>
      <c r="N19" s="24" t="s">
        <v>52</v>
      </c>
      <c r="O19" s="23" t="s">
        <v>125</v>
      </c>
      <c r="P19" s="23" t="s">
        <v>126</v>
      </c>
      <c r="Q19" s="23" t="s">
        <v>128</v>
      </c>
      <c r="R19" s="28">
        <v>40</v>
      </c>
      <c r="S19" s="30">
        <v>3124.9999999999995</v>
      </c>
      <c r="T19" s="30">
        <f t="shared" si="2"/>
        <v>124999.99999999999</v>
      </c>
      <c r="U19" s="30">
        <f t="shared" si="1"/>
        <v>140000</v>
      </c>
      <c r="V19" s="23" t="s">
        <v>22</v>
      </c>
      <c r="W19" s="42" t="s">
        <v>22</v>
      </c>
    </row>
    <row r="20" spans="1:23" s="21" customFormat="1" ht="75" x14ac:dyDescent="0.25">
      <c r="B20" s="22" t="s">
        <v>129</v>
      </c>
      <c r="C20" s="23" t="s">
        <v>138</v>
      </c>
      <c r="D20" s="24" t="s">
        <v>147</v>
      </c>
      <c r="E20" s="22" t="s">
        <v>148</v>
      </c>
      <c r="F20" s="23" t="s">
        <v>149</v>
      </c>
      <c r="G20" s="24" t="s">
        <v>150</v>
      </c>
      <c r="H20" s="22"/>
      <c r="I20" s="23" t="s">
        <v>67</v>
      </c>
      <c r="J20" s="50">
        <v>0</v>
      </c>
      <c r="K20" s="26">
        <v>3.2023000000000001</v>
      </c>
      <c r="L20" s="23" t="s">
        <v>50</v>
      </c>
      <c r="M20" s="23" t="s">
        <v>51</v>
      </c>
      <c r="N20" s="24" t="s">
        <v>52</v>
      </c>
      <c r="O20" s="23" t="s">
        <v>103</v>
      </c>
      <c r="P20" s="27" t="s">
        <v>74</v>
      </c>
      <c r="Q20" s="23" t="s">
        <v>91</v>
      </c>
      <c r="R20" s="28">
        <v>67</v>
      </c>
      <c r="S20" s="30">
        <v>517</v>
      </c>
      <c r="T20" s="30">
        <f t="shared" ref="T20:T28" si="3">R20*S20</f>
        <v>34639</v>
      </c>
      <c r="U20" s="30">
        <f t="shared" si="1"/>
        <v>38795.68</v>
      </c>
      <c r="V20" s="23" t="s">
        <v>22</v>
      </c>
      <c r="W20" s="42" t="s">
        <v>22</v>
      </c>
    </row>
    <row r="21" spans="1:23" s="21" customFormat="1" ht="75" x14ac:dyDescent="0.25">
      <c r="B21" s="22" t="s">
        <v>130</v>
      </c>
      <c r="C21" s="23" t="s">
        <v>139</v>
      </c>
      <c r="D21" s="24" t="s">
        <v>151</v>
      </c>
      <c r="E21" s="22" t="s">
        <v>148</v>
      </c>
      <c r="F21" s="23" t="s">
        <v>152</v>
      </c>
      <c r="G21" s="24" t="s">
        <v>153</v>
      </c>
      <c r="H21" s="22"/>
      <c r="I21" s="23" t="s">
        <v>67</v>
      </c>
      <c r="J21" s="50">
        <v>0</v>
      </c>
      <c r="K21" s="26">
        <v>3.2023000000000001</v>
      </c>
      <c r="L21" s="23" t="s">
        <v>50</v>
      </c>
      <c r="M21" s="23" t="s">
        <v>51</v>
      </c>
      <c r="N21" s="24" t="s">
        <v>52</v>
      </c>
      <c r="O21" s="23" t="s">
        <v>103</v>
      </c>
      <c r="P21" s="27" t="s">
        <v>74</v>
      </c>
      <c r="Q21" s="23" t="s">
        <v>91</v>
      </c>
      <c r="R21" s="28">
        <v>90</v>
      </c>
      <c r="S21" s="30">
        <v>470</v>
      </c>
      <c r="T21" s="30">
        <f t="shared" si="3"/>
        <v>42300</v>
      </c>
      <c r="U21" s="30">
        <f t="shared" si="1"/>
        <v>47376.000000000007</v>
      </c>
      <c r="V21" s="23" t="s">
        <v>22</v>
      </c>
      <c r="W21" s="42" t="s">
        <v>22</v>
      </c>
    </row>
    <row r="22" spans="1:23" s="21" customFormat="1" ht="75" x14ac:dyDescent="0.25">
      <c r="B22" s="22" t="s">
        <v>131</v>
      </c>
      <c r="C22" s="23" t="s">
        <v>140</v>
      </c>
      <c r="D22" s="24" t="s">
        <v>154</v>
      </c>
      <c r="E22" s="22" t="s">
        <v>148</v>
      </c>
      <c r="F22" s="23" t="s">
        <v>155</v>
      </c>
      <c r="G22" s="24" t="s">
        <v>156</v>
      </c>
      <c r="H22" s="22"/>
      <c r="I22" s="23" t="s">
        <v>67</v>
      </c>
      <c r="J22" s="50">
        <v>0</v>
      </c>
      <c r="K22" s="26">
        <v>3.2023000000000001</v>
      </c>
      <c r="L22" s="23" t="s">
        <v>50</v>
      </c>
      <c r="M22" s="23" t="s">
        <v>51</v>
      </c>
      <c r="N22" s="24" t="s">
        <v>52</v>
      </c>
      <c r="O22" s="23" t="s">
        <v>103</v>
      </c>
      <c r="P22" s="27" t="s">
        <v>74</v>
      </c>
      <c r="Q22" s="23" t="s">
        <v>91</v>
      </c>
      <c r="R22" s="28">
        <v>40</v>
      </c>
      <c r="S22" s="30">
        <v>450</v>
      </c>
      <c r="T22" s="30">
        <f t="shared" si="3"/>
        <v>18000</v>
      </c>
      <c r="U22" s="30">
        <f t="shared" si="1"/>
        <v>20160.000000000004</v>
      </c>
      <c r="V22" s="23" t="s">
        <v>22</v>
      </c>
      <c r="W22" s="42" t="s">
        <v>22</v>
      </c>
    </row>
    <row r="23" spans="1:23" s="21" customFormat="1" ht="75" x14ac:dyDescent="0.25">
      <c r="B23" s="22" t="s">
        <v>132</v>
      </c>
      <c r="C23" s="23" t="s">
        <v>141</v>
      </c>
      <c r="D23" s="24" t="s">
        <v>154</v>
      </c>
      <c r="E23" s="22" t="s">
        <v>148</v>
      </c>
      <c r="F23" s="23" t="s">
        <v>155</v>
      </c>
      <c r="G23" s="24" t="s">
        <v>157</v>
      </c>
      <c r="H23" s="22"/>
      <c r="I23" s="23" t="s">
        <v>67</v>
      </c>
      <c r="J23" s="50">
        <v>0</v>
      </c>
      <c r="K23" s="26">
        <v>3.2023000000000001</v>
      </c>
      <c r="L23" s="23" t="s">
        <v>50</v>
      </c>
      <c r="M23" s="23" t="s">
        <v>51</v>
      </c>
      <c r="N23" s="24" t="s">
        <v>52</v>
      </c>
      <c r="O23" s="23" t="s">
        <v>103</v>
      </c>
      <c r="P23" s="27" t="s">
        <v>74</v>
      </c>
      <c r="Q23" s="23" t="s">
        <v>91</v>
      </c>
      <c r="R23" s="28">
        <v>15</v>
      </c>
      <c r="S23" s="30">
        <v>450</v>
      </c>
      <c r="T23" s="30">
        <f t="shared" si="3"/>
        <v>6750</v>
      </c>
      <c r="U23" s="30">
        <f t="shared" si="1"/>
        <v>7560.0000000000009</v>
      </c>
      <c r="V23" s="23" t="s">
        <v>22</v>
      </c>
      <c r="W23" s="42" t="s">
        <v>22</v>
      </c>
    </row>
    <row r="24" spans="1:23" s="21" customFormat="1" ht="75" x14ac:dyDescent="0.25">
      <c r="B24" s="22" t="s">
        <v>133</v>
      </c>
      <c r="C24" s="23" t="s">
        <v>142</v>
      </c>
      <c r="D24" s="24" t="s">
        <v>158</v>
      </c>
      <c r="E24" s="22" t="s">
        <v>148</v>
      </c>
      <c r="F24" s="23" t="s">
        <v>159</v>
      </c>
      <c r="G24" s="24" t="s">
        <v>160</v>
      </c>
      <c r="H24" s="22"/>
      <c r="I24" s="23" t="s">
        <v>67</v>
      </c>
      <c r="J24" s="50">
        <v>0</v>
      </c>
      <c r="K24" s="26">
        <v>3.2023000000000001</v>
      </c>
      <c r="L24" s="23" t="s">
        <v>50</v>
      </c>
      <c r="M24" s="23" t="s">
        <v>51</v>
      </c>
      <c r="N24" s="24" t="s">
        <v>52</v>
      </c>
      <c r="O24" s="23" t="s">
        <v>103</v>
      </c>
      <c r="P24" s="27" t="s">
        <v>74</v>
      </c>
      <c r="Q24" s="23" t="s">
        <v>91</v>
      </c>
      <c r="R24" s="28">
        <v>20</v>
      </c>
      <c r="S24" s="30">
        <v>450</v>
      </c>
      <c r="T24" s="30">
        <f t="shared" si="3"/>
        <v>9000</v>
      </c>
      <c r="U24" s="30">
        <f t="shared" si="1"/>
        <v>10080.000000000002</v>
      </c>
      <c r="V24" s="23" t="s">
        <v>22</v>
      </c>
      <c r="W24" s="42" t="s">
        <v>22</v>
      </c>
    </row>
    <row r="25" spans="1:23" s="21" customFormat="1" ht="75" x14ac:dyDescent="0.25">
      <c r="B25" s="22" t="s">
        <v>134</v>
      </c>
      <c r="C25" s="23" t="s">
        <v>143</v>
      </c>
      <c r="D25" s="24" t="s">
        <v>161</v>
      </c>
      <c r="E25" s="22" t="s">
        <v>148</v>
      </c>
      <c r="F25" s="23" t="s">
        <v>162</v>
      </c>
      <c r="G25" s="24" t="s">
        <v>163</v>
      </c>
      <c r="H25" s="22"/>
      <c r="I25" s="23" t="s">
        <v>67</v>
      </c>
      <c r="J25" s="50">
        <v>0</v>
      </c>
      <c r="K25" s="26">
        <v>3.2023000000000001</v>
      </c>
      <c r="L25" s="23" t="s">
        <v>50</v>
      </c>
      <c r="M25" s="23" t="s">
        <v>51</v>
      </c>
      <c r="N25" s="24" t="s">
        <v>52</v>
      </c>
      <c r="O25" s="23" t="s">
        <v>103</v>
      </c>
      <c r="P25" s="27" t="s">
        <v>74</v>
      </c>
      <c r="Q25" s="23" t="s">
        <v>91</v>
      </c>
      <c r="R25" s="28">
        <v>100</v>
      </c>
      <c r="S25" s="30">
        <v>450</v>
      </c>
      <c r="T25" s="30">
        <f t="shared" si="3"/>
        <v>45000</v>
      </c>
      <c r="U25" s="30">
        <f t="shared" si="1"/>
        <v>50400.000000000007</v>
      </c>
      <c r="V25" s="23" t="s">
        <v>22</v>
      </c>
      <c r="W25" s="42" t="s">
        <v>22</v>
      </c>
    </row>
    <row r="26" spans="1:23" s="21" customFormat="1" ht="75" x14ac:dyDescent="0.25">
      <c r="B26" s="22" t="s">
        <v>135</v>
      </c>
      <c r="C26" s="23" t="s">
        <v>144</v>
      </c>
      <c r="D26" s="24" t="s">
        <v>164</v>
      </c>
      <c r="E26" s="22" t="s">
        <v>148</v>
      </c>
      <c r="F26" s="23" t="s">
        <v>165</v>
      </c>
      <c r="G26" s="24" t="s">
        <v>166</v>
      </c>
      <c r="H26" s="22"/>
      <c r="I26" s="23" t="s">
        <v>67</v>
      </c>
      <c r="J26" s="50">
        <v>0</v>
      </c>
      <c r="K26" s="26">
        <v>3.2023000000000001</v>
      </c>
      <c r="L26" s="23" t="s">
        <v>50</v>
      </c>
      <c r="M26" s="23" t="s">
        <v>51</v>
      </c>
      <c r="N26" s="24" t="s">
        <v>52</v>
      </c>
      <c r="O26" s="23" t="s">
        <v>103</v>
      </c>
      <c r="P26" s="27" t="s">
        <v>74</v>
      </c>
      <c r="Q26" s="23" t="s">
        <v>91</v>
      </c>
      <c r="R26" s="28">
        <v>50</v>
      </c>
      <c r="S26" s="30">
        <v>450</v>
      </c>
      <c r="T26" s="30">
        <f t="shared" si="3"/>
        <v>22500</v>
      </c>
      <c r="U26" s="30">
        <f t="shared" si="1"/>
        <v>25200.000000000004</v>
      </c>
      <c r="V26" s="23" t="s">
        <v>22</v>
      </c>
      <c r="W26" s="42" t="s">
        <v>22</v>
      </c>
    </row>
    <row r="27" spans="1:23" s="21" customFormat="1" ht="75" x14ac:dyDescent="0.25">
      <c r="B27" s="22" t="s">
        <v>136</v>
      </c>
      <c r="C27" s="23" t="s">
        <v>145</v>
      </c>
      <c r="D27" s="24" t="s">
        <v>161</v>
      </c>
      <c r="E27" s="22" t="s">
        <v>148</v>
      </c>
      <c r="F27" s="23" t="s">
        <v>162</v>
      </c>
      <c r="G27" s="24" t="s">
        <v>167</v>
      </c>
      <c r="H27" s="22"/>
      <c r="I27" s="23" t="s">
        <v>67</v>
      </c>
      <c r="J27" s="50">
        <v>0</v>
      </c>
      <c r="K27" s="26">
        <v>3.2023000000000001</v>
      </c>
      <c r="L27" s="23" t="s">
        <v>50</v>
      </c>
      <c r="M27" s="23" t="s">
        <v>51</v>
      </c>
      <c r="N27" s="24" t="s">
        <v>52</v>
      </c>
      <c r="O27" s="23" t="s">
        <v>103</v>
      </c>
      <c r="P27" s="27" t="s">
        <v>74</v>
      </c>
      <c r="Q27" s="23" t="s">
        <v>91</v>
      </c>
      <c r="R27" s="28">
        <v>50</v>
      </c>
      <c r="S27" s="30">
        <v>450</v>
      </c>
      <c r="T27" s="30">
        <f t="shared" si="3"/>
        <v>22500</v>
      </c>
      <c r="U27" s="30">
        <f t="shared" si="1"/>
        <v>25200.000000000004</v>
      </c>
      <c r="V27" s="23" t="s">
        <v>22</v>
      </c>
      <c r="W27" s="42" t="s">
        <v>22</v>
      </c>
    </row>
    <row r="28" spans="1:23" s="21" customFormat="1" ht="75" x14ac:dyDescent="0.25">
      <c r="B28" s="22" t="s">
        <v>137</v>
      </c>
      <c r="C28" s="23" t="s">
        <v>146</v>
      </c>
      <c r="D28" s="24" t="s">
        <v>168</v>
      </c>
      <c r="E28" s="22" t="s">
        <v>148</v>
      </c>
      <c r="F28" s="23" t="s">
        <v>169</v>
      </c>
      <c r="G28" s="24" t="s">
        <v>170</v>
      </c>
      <c r="H28" s="22"/>
      <c r="I28" s="23" t="s">
        <v>67</v>
      </c>
      <c r="J28" s="50">
        <v>0</v>
      </c>
      <c r="K28" s="26">
        <v>3.2023000000000001</v>
      </c>
      <c r="L28" s="23" t="s">
        <v>50</v>
      </c>
      <c r="M28" s="23" t="s">
        <v>51</v>
      </c>
      <c r="N28" s="24" t="s">
        <v>52</v>
      </c>
      <c r="O28" s="23" t="s">
        <v>103</v>
      </c>
      <c r="P28" s="23" t="s">
        <v>74</v>
      </c>
      <c r="Q28" s="23" t="s">
        <v>91</v>
      </c>
      <c r="R28" s="28">
        <v>5</v>
      </c>
      <c r="S28" s="30">
        <v>625</v>
      </c>
      <c r="T28" s="30">
        <f t="shared" si="3"/>
        <v>3125</v>
      </c>
      <c r="U28" s="30">
        <f t="shared" si="1"/>
        <v>3500.0000000000005</v>
      </c>
      <c r="V28" s="23" t="s">
        <v>22</v>
      </c>
      <c r="W28" s="42" t="s">
        <v>22</v>
      </c>
    </row>
    <row r="29" spans="1:23" s="21" customFormat="1" ht="75" x14ac:dyDescent="0.25">
      <c r="A29" s="30"/>
      <c r="B29" s="30" t="s">
        <v>171</v>
      </c>
      <c r="C29" s="30" t="s">
        <v>174</v>
      </c>
      <c r="D29" s="30" t="s">
        <v>177</v>
      </c>
      <c r="E29" s="30" t="s">
        <v>179</v>
      </c>
      <c r="F29" s="30" t="s">
        <v>180</v>
      </c>
      <c r="G29" s="30" t="s">
        <v>181</v>
      </c>
      <c r="H29" s="30"/>
      <c r="I29" s="30" t="s">
        <v>67</v>
      </c>
      <c r="J29" s="50">
        <v>0</v>
      </c>
      <c r="K29" s="26">
        <v>3.2023000000000001</v>
      </c>
      <c r="L29" s="30" t="s">
        <v>50</v>
      </c>
      <c r="M29" s="30" t="s">
        <v>51</v>
      </c>
      <c r="N29" s="30" t="s">
        <v>52</v>
      </c>
      <c r="O29" s="30" t="s">
        <v>186</v>
      </c>
      <c r="P29" s="30" t="s">
        <v>74</v>
      </c>
      <c r="Q29" s="30" t="s">
        <v>128</v>
      </c>
      <c r="R29" s="30">
        <v>1</v>
      </c>
      <c r="S29" s="30">
        <v>36700</v>
      </c>
      <c r="T29" s="30">
        <f t="shared" ref="T29:T31" si="4">R29*S29</f>
        <v>36700</v>
      </c>
      <c r="U29" s="30">
        <f t="shared" ref="U29:U31" si="5">T29*1.12</f>
        <v>41104.000000000007</v>
      </c>
      <c r="V29" s="23" t="s">
        <v>22</v>
      </c>
      <c r="W29" s="42" t="s">
        <v>22</v>
      </c>
    </row>
    <row r="30" spans="1:23" s="21" customFormat="1" ht="75" x14ac:dyDescent="0.25">
      <c r="A30" s="30"/>
      <c r="B30" s="30" t="s">
        <v>172</v>
      </c>
      <c r="C30" s="30" t="s">
        <v>175</v>
      </c>
      <c r="D30" s="30" t="s">
        <v>178</v>
      </c>
      <c r="E30" s="30" t="s">
        <v>182</v>
      </c>
      <c r="F30" s="30" t="s">
        <v>183</v>
      </c>
      <c r="G30" s="30" t="s">
        <v>184</v>
      </c>
      <c r="H30" s="30"/>
      <c r="I30" s="30" t="s">
        <v>67</v>
      </c>
      <c r="J30" s="50">
        <v>0</v>
      </c>
      <c r="K30" s="26">
        <v>3.2023000000000001</v>
      </c>
      <c r="L30" s="30" t="s">
        <v>50</v>
      </c>
      <c r="M30" s="30" t="s">
        <v>51</v>
      </c>
      <c r="N30" s="30" t="s">
        <v>52</v>
      </c>
      <c r="O30" s="30" t="s">
        <v>186</v>
      </c>
      <c r="P30" s="30" t="s">
        <v>74</v>
      </c>
      <c r="Q30" s="30" t="s">
        <v>128</v>
      </c>
      <c r="R30" s="30">
        <v>7</v>
      </c>
      <c r="S30" s="30">
        <v>3800</v>
      </c>
      <c r="T30" s="30">
        <f t="shared" si="4"/>
        <v>26600</v>
      </c>
      <c r="U30" s="30">
        <f t="shared" si="5"/>
        <v>29792.000000000004</v>
      </c>
      <c r="V30" s="23" t="s">
        <v>22</v>
      </c>
      <c r="W30" s="42" t="s">
        <v>22</v>
      </c>
    </row>
    <row r="31" spans="1:23" s="21" customFormat="1" ht="75" x14ac:dyDescent="0.25">
      <c r="A31" s="30"/>
      <c r="B31" s="30" t="s">
        <v>173</v>
      </c>
      <c r="C31" s="30" t="s">
        <v>176</v>
      </c>
      <c r="D31" s="30" t="s">
        <v>178</v>
      </c>
      <c r="E31" s="30" t="s">
        <v>182</v>
      </c>
      <c r="F31" s="30" t="s">
        <v>183</v>
      </c>
      <c r="G31" s="30" t="s">
        <v>185</v>
      </c>
      <c r="H31" s="30"/>
      <c r="I31" s="30" t="s">
        <v>67</v>
      </c>
      <c r="J31" s="50">
        <v>0</v>
      </c>
      <c r="K31" s="26">
        <v>3.2023000000000001</v>
      </c>
      <c r="L31" s="30" t="s">
        <v>50</v>
      </c>
      <c r="M31" s="30" t="s">
        <v>51</v>
      </c>
      <c r="N31" s="30" t="s">
        <v>52</v>
      </c>
      <c r="O31" s="30" t="s">
        <v>186</v>
      </c>
      <c r="P31" s="30" t="s">
        <v>74</v>
      </c>
      <c r="Q31" s="30" t="s">
        <v>128</v>
      </c>
      <c r="R31" s="30">
        <v>4</v>
      </c>
      <c r="S31" s="30">
        <v>16216</v>
      </c>
      <c r="T31" s="30">
        <f t="shared" si="4"/>
        <v>64864</v>
      </c>
      <c r="U31" s="30">
        <f t="shared" si="5"/>
        <v>72647.680000000008</v>
      </c>
      <c r="V31" s="23" t="s">
        <v>22</v>
      </c>
      <c r="W31" s="42" t="s">
        <v>22</v>
      </c>
    </row>
    <row r="32" spans="1:23" s="21" customFormat="1" ht="75" x14ac:dyDescent="0.25">
      <c r="A32" s="43"/>
      <c r="B32" s="30" t="s">
        <v>187</v>
      </c>
      <c r="C32" s="30" t="s">
        <v>192</v>
      </c>
      <c r="D32" s="30" t="s">
        <v>188</v>
      </c>
      <c r="E32" s="30" t="s">
        <v>189</v>
      </c>
      <c r="F32" s="30" t="s">
        <v>190</v>
      </c>
      <c r="G32" s="30" t="s">
        <v>191</v>
      </c>
      <c r="H32" s="30"/>
      <c r="I32" s="30" t="s">
        <v>67</v>
      </c>
      <c r="J32" s="50">
        <v>0</v>
      </c>
      <c r="K32" s="26">
        <v>3.2023000000000001</v>
      </c>
      <c r="L32" s="30" t="s">
        <v>50</v>
      </c>
      <c r="M32" s="30" t="s">
        <v>51</v>
      </c>
      <c r="N32" s="30" t="s">
        <v>52</v>
      </c>
      <c r="O32" s="44" t="s">
        <v>78</v>
      </c>
      <c r="P32" s="44" t="s">
        <v>53</v>
      </c>
      <c r="Q32" s="30" t="s">
        <v>128</v>
      </c>
      <c r="R32" s="30">
        <v>84</v>
      </c>
      <c r="S32" s="30">
        <v>2616.0714285714284</v>
      </c>
      <c r="T32" s="30">
        <f t="shared" ref="T32" si="6">R32*S32</f>
        <v>219750</v>
      </c>
      <c r="U32" s="30">
        <f>T32*1.12</f>
        <v>246120.00000000003</v>
      </c>
      <c r="V32" s="23" t="s">
        <v>22</v>
      </c>
      <c r="W32" s="42" t="s">
        <v>22</v>
      </c>
    </row>
    <row r="33" spans="1:23" s="21" customFormat="1" ht="75" x14ac:dyDescent="0.25">
      <c r="A33" s="43"/>
      <c r="B33" s="30" t="s">
        <v>194</v>
      </c>
      <c r="C33" s="30" t="s">
        <v>199</v>
      </c>
      <c r="D33" s="30" t="s">
        <v>204</v>
      </c>
      <c r="E33" s="30" t="s">
        <v>205</v>
      </c>
      <c r="F33" s="30" t="s">
        <v>206</v>
      </c>
      <c r="G33" s="30" t="s">
        <v>207</v>
      </c>
      <c r="H33" s="30"/>
      <c r="I33" s="30" t="s">
        <v>67</v>
      </c>
      <c r="J33" s="50">
        <v>0</v>
      </c>
      <c r="K33" s="26">
        <v>3.2023000000000001</v>
      </c>
      <c r="L33" s="30" t="s">
        <v>50</v>
      </c>
      <c r="M33" s="30" t="s">
        <v>51</v>
      </c>
      <c r="N33" s="30" t="s">
        <v>52</v>
      </c>
      <c r="O33" s="44" t="s">
        <v>218</v>
      </c>
      <c r="P33" s="44" t="s">
        <v>74</v>
      </c>
      <c r="Q33" s="30" t="s">
        <v>128</v>
      </c>
      <c r="R33" s="30">
        <v>16</v>
      </c>
      <c r="S33" s="30">
        <v>690</v>
      </c>
      <c r="T33" s="30">
        <f t="shared" ref="T33:T37" si="7">R33*S33</f>
        <v>11040</v>
      </c>
      <c r="U33" s="30">
        <f t="shared" ref="U33:U37" si="8">T33*1.12</f>
        <v>12364.800000000001</v>
      </c>
      <c r="V33" s="23" t="s">
        <v>22</v>
      </c>
      <c r="W33" s="42" t="s">
        <v>22</v>
      </c>
    </row>
    <row r="34" spans="1:23" s="21" customFormat="1" ht="75" x14ac:dyDescent="0.25">
      <c r="A34" s="43"/>
      <c r="B34" s="30" t="s">
        <v>195</v>
      </c>
      <c r="C34" s="30" t="s">
        <v>200</v>
      </c>
      <c r="D34" s="30" t="s">
        <v>208</v>
      </c>
      <c r="E34" s="30" t="s">
        <v>205</v>
      </c>
      <c r="F34" s="30" t="s">
        <v>209</v>
      </c>
      <c r="G34" s="30" t="s">
        <v>210</v>
      </c>
      <c r="H34" s="30"/>
      <c r="I34" s="30" t="s">
        <v>67</v>
      </c>
      <c r="J34" s="50">
        <v>0</v>
      </c>
      <c r="K34" s="26">
        <v>3.2023000000000001</v>
      </c>
      <c r="L34" s="30" t="s">
        <v>50</v>
      </c>
      <c r="M34" s="30" t="s">
        <v>51</v>
      </c>
      <c r="N34" s="30" t="s">
        <v>52</v>
      </c>
      <c r="O34" s="44" t="s">
        <v>218</v>
      </c>
      <c r="P34" s="44" t="s">
        <v>74</v>
      </c>
      <c r="Q34" s="30" t="s">
        <v>128</v>
      </c>
      <c r="R34" s="30">
        <v>48</v>
      </c>
      <c r="S34" s="30">
        <v>590</v>
      </c>
      <c r="T34" s="30">
        <f t="shared" si="7"/>
        <v>28320</v>
      </c>
      <c r="U34" s="30">
        <f t="shared" si="8"/>
        <v>31718.400000000001</v>
      </c>
      <c r="V34" s="23" t="s">
        <v>22</v>
      </c>
      <c r="W34" s="42" t="s">
        <v>22</v>
      </c>
    </row>
    <row r="35" spans="1:23" s="21" customFormat="1" ht="75" x14ac:dyDescent="0.25">
      <c r="A35" s="43"/>
      <c r="B35" s="30" t="s">
        <v>196</v>
      </c>
      <c r="C35" s="30" t="s">
        <v>201</v>
      </c>
      <c r="D35" s="30" t="s">
        <v>211</v>
      </c>
      <c r="E35" s="30" t="s">
        <v>205</v>
      </c>
      <c r="F35" s="30" t="s">
        <v>212</v>
      </c>
      <c r="G35" s="30" t="s">
        <v>213</v>
      </c>
      <c r="H35" s="30"/>
      <c r="I35" s="30" t="s">
        <v>67</v>
      </c>
      <c r="J35" s="50">
        <v>0</v>
      </c>
      <c r="K35" s="26">
        <v>3.2023000000000001</v>
      </c>
      <c r="L35" s="30" t="s">
        <v>50</v>
      </c>
      <c r="M35" s="30" t="s">
        <v>51</v>
      </c>
      <c r="N35" s="30" t="s">
        <v>52</v>
      </c>
      <c r="O35" s="44" t="s">
        <v>218</v>
      </c>
      <c r="P35" s="44" t="s">
        <v>74</v>
      </c>
      <c r="Q35" s="30" t="s">
        <v>128</v>
      </c>
      <c r="R35" s="30">
        <v>221</v>
      </c>
      <c r="S35" s="30">
        <v>208.71</v>
      </c>
      <c r="T35" s="30">
        <f t="shared" si="7"/>
        <v>46124.91</v>
      </c>
      <c r="U35" s="30">
        <f t="shared" si="8"/>
        <v>51659.899200000007</v>
      </c>
      <c r="V35" s="23" t="s">
        <v>22</v>
      </c>
      <c r="W35" s="42" t="s">
        <v>22</v>
      </c>
    </row>
    <row r="36" spans="1:23" s="21" customFormat="1" ht="75" x14ac:dyDescent="0.25">
      <c r="A36" s="43"/>
      <c r="B36" s="30" t="s">
        <v>197</v>
      </c>
      <c r="C36" s="30" t="s">
        <v>202</v>
      </c>
      <c r="D36" s="30" t="s">
        <v>214</v>
      </c>
      <c r="E36" s="30" t="s">
        <v>205</v>
      </c>
      <c r="F36" s="30" t="s">
        <v>215</v>
      </c>
      <c r="G36" s="30" t="s">
        <v>207</v>
      </c>
      <c r="H36" s="30"/>
      <c r="I36" s="30" t="s">
        <v>67</v>
      </c>
      <c r="J36" s="50">
        <v>0</v>
      </c>
      <c r="K36" s="26">
        <v>3.2023000000000001</v>
      </c>
      <c r="L36" s="30" t="s">
        <v>50</v>
      </c>
      <c r="M36" s="30" t="s">
        <v>51</v>
      </c>
      <c r="N36" s="30" t="s">
        <v>52</v>
      </c>
      <c r="O36" s="44" t="s">
        <v>218</v>
      </c>
      <c r="P36" s="44" t="s">
        <v>74</v>
      </c>
      <c r="Q36" s="30" t="s">
        <v>128</v>
      </c>
      <c r="R36" s="30">
        <v>48</v>
      </c>
      <c r="S36" s="30">
        <v>457.59</v>
      </c>
      <c r="T36" s="30">
        <f t="shared" si="7"/>
        <v>21964.32</v>
      </c>
      <c r="U36" s="30">
        <f t="shared" si="8"/>
        <v>24600.038400000001</v>
      </c>
      <c r="V36" s="23" t="s">
        <v>22</v>
      </c>
      <c r="W36" s="42" t="s">
        <v>22</v>
      </c>
    </row>
    <row r="37" spans="1:23" s="21" customFormat="1" ht="75" x14ac:dyDescent="0.25">
      <c r="A37" s="43"/>
      <c r="B37" s="30" t="s">
        <v>198</v>
      </c>
      <c r="C37" s="30" t="s">
        <v>203</v>
      </c>
      <c r="D37" s="30" t="s">
        <v>193</v>
      </c>
      <c r="E37" s="30" t="s">
        <v>205</v>
      </c>
      <c r="F37" s="30" t="s">
        <v>216</v>
      </c>
      <c r="G37" s="30" t="s">
        <v>217</v>
      </c>
      <c r="H37" s="30"/>
      <c r="I37" s="30" t="s">
        <v>67</v>
      </c>
      <c r="J37" s="50">
        <v>0</v>
      </c>
      <c r="K37" s="26">
        <v>3.2023000000000001</v>
      </c>
      <c r="L37" s="30" t="s">
        <v>50</v>
      </c>
      <c r="M37" s="30" t="s">
        <v>51</v>
      </c>
      <c r="N37" s="30" t="s">
        <v>52</v>
      </c>
      <c r="O37" s="44" t="s">
        <v>218</v>
      </c>
      <c r="P37" s="44" t="s">
        <v>74</v>
      </c>
      <c r="Q37" s="30" t="s">
        <v>128</v>
      </c>
      <c r="R37" s="30">
        <v>510</v>
      </c>
      <c r="S37" s="30">
        <v>208.71</v>
      </c>
      <c r="T37" s="30">
        <f t="shared" si="7"/>
        <v>106442.1</v>
      </c>
      <c r="U37" s="30">
        <f t="shared" si="8"/>
        <v>119215.15200000002</v>
      </c>
      <c r="V37" s="23" t="s">
        <v>22</v>
      </c>
      <c r="W37" s="42" t="s">
        <v>22</v>
      </c>
    </row>
    <row r="38" spans="1:23" s="21" customFormat="1" ht="75" x14ac:dyDescent="0.25">
      <c r="A38" s="43"/>
      <c r="B38" s="30" t="s">
        <v>219</v>
      </c>
      <c r="C38" s="30" t="s">
        <v>220</v>
      </c>
      <c r="D38" s="44" t="s">
        <v>221</v>
      </c>
      <c r="E38" s="30" t="s">
        <v>222</v>
      </c>
      <c r="F38" s="30" t="s">
        <v>223</v>
      </c>
      <c r="G38" s="44" t="s">
        <v>224</v>
      </c>
      <c r="H38" s="30"/>
      <c r="I38" s="30" t="s">
        <v>67</v>
      </c>
      <c r="J38" s="50">
        <v>0</v>
      </c>
      <c r="K38" s="26">
        <v>3.2023000000000001</v>
      </c>
      <c r="L38" s="44" t="s">
        <v>50</v>
      </c>
      <c r="M38" s="30" t="s">
        <v>51</v>
      </c>
      <c r="N38" s="30" t="s">
        <v>52</v>
      </c>
      <c r="O38" s="44" t="s">
        <v>112</v>
      </c>
      <c r="P38" s="44" t="s">
        <v>74</v>
      </c>
      <c r="Q38" s="30" t="s">
        <v>128</v>
      </c>
      <c r="R38" s="30">
        <v>3</v>
      </c>
      <c r="S38" s="30">
        <v>15625</v>
      </c>
      <c r="T38" s="30">
        <f>R38*S38</f>
        <v>46875</v>
      </c>
      <c r="U38" s="30">
        <f>T38*1.12</f>
        <v>52500.000000000007</v>
      </c>
      <c r="V38" s="23" t="s">
        <v>22</v>
      </c>
      <c r="W38" s="42" t="s">
        <v>22</v>
      </c>
    </row>
    <row r="39" spans="1:23" s="21" customFormat="1" ht="76.5" customHeight="1" x14ac:dyDescent="0.25">
      <c r="A39" s="43"/>
      <c r="B39" s="30" t="s">
        <v>225</v>
      </c>
      <c r="C39" s="44" t="s">
        <v>226</v>
      </c>
      <c r="D39" s="45" t="s">
        <v>227</v>
      </c>
      <c r="E39" s="45" t="s">
        <v>228</v>
      </c>
      <c r="F39" s="45" t="s">
        <v>229</v>
      </c>
      <c r="G39" s="45" t="s">
        <v>230</v>
      </c>
      <c r="H39" s="30"/>
      <c r="I39" s="30" t="s">
        <v>67</v>
      </c>
      <c r="J39" s="50">
        <v>88</v>
      </c>
      <c r="K39" s="26">
        <v>3.2023000000000001</v>
      </c>
      <c r="L39" s="44" t="s">
        <v>50</v>
      </c>
      <c r="M39" s="44" t="s">
        <v>231</v>
      </c>
      <c r="N39" s="30" t="s">
        <v>52</v>
      </c>
      <c r="O39" s="44" t="s">
        <v>218</v>
      </c>
      <c r="P39" s="44" t="s">
        <v>74</v>
      </c>
      <c r="Q39" s="30" t="s">
        <v>128</v>
      </c>
      <c r="R39" s="30">
        <v>1500</v>
      </c>
      <c r="S39" s="30">
        <v>160</v>
      </c>
      <c r="T39" s="30">
        <f>R39*S39</f>
        <v>240000</v>
      </c>
      <c r="U39" s="30">
        <f>T39*1.12</f>
        <v>268800</v>
      </c>
      <c r="V39" s="23" t="s">
        <v>22</v>
      </c>
      <c r="W39" s="42" t="s">
        <v>22</v>
      </c>
    </row>
    <row r="40" spans="1:23" s="21" customFormat="1" ht="76.5" customHeight="1" x14ac:dyDescent="0.25">
      <c r="A40" s="43"/>
      <c r="B40" s="46" t="s">
        <v>232</v>
      </c>
      <c r="C40" s="44" t="s">
        <v>233</v>
      </c>
      <c r="D40" s="45" t="s">
        <v>234</v>
      </c>
      <c r="E40" s="45" t="s">
        <v>235</v>
      </c>
      <c r="F40" s="45" t="s">
        <v>236</v>
      </c>
      <c r="G40" s="45" t="s">
        <v>237</v>
      </c>
      <c r="H40" s="30"/>
      <c r="I40" s="30" t="s">
        <v>67</v>
      </c>
      <c r="J40" s="50">
        <v>0</v>
      </c>
      <c r="K40" s="26">
        <v>3.2023000000000001</v>
      </c>
      <c r="L40" s="44" t="s">
        <v>50</v>
      </c>
      <c r="M40" s="44" t="s">
        <v>231</v>
      </c>
      <c r="N40" s="44" t="s">
        <v>238</v>
      </c>
      <c r="O40" s="44" t="s">
        <v>239</v>
      </c>
      <c r="P40" s="44" t="s">
        <v>53</v>
      </c>
      <c r="Q40" s="30" t="s">
        <v>91</v>
      </c>
      <c r="R40" s="30">
        <v>150</v>
      </c>
      <c r="S40" s="30">
        <v>1814.98</v>
      </c>
      <c r="T40" s="30">
        <f>R40*S40</f>
        <v>272247</v>
      </c>
      <c r="U40" s="30">
        <f>T40*1.12</f>
        <v>304916.64</v>
      </c>
      <c r="V40" s="23" t="s">
        <v>22</v>
      </c>
      <c r="W40" s="42" t="s">
        <v>22</v>
      </c>
    </row>
    <row r="41" spans="1:23" s="21" customFormat="1" ht="75" x14ac:dyDescent="0.25">
      <c r="A41" s="43"/>
      <c r="B41" s="46" t="s">
        <v>240</v>
      </c>
      <c r="C41" s="44" t="s">
        <v>247</v>
      </c>
      <c r="D41" s="45" t="s">
        <v>254</v>
      </c>
      <c r="E41" s="45" t="s">
        <v>255</v>
      </c>
      <c r="F41" s="45" t="s">
        <v>256</v>
      </c>
      <c r="G41" s="45" t="s">
        <v>257</v>
      </c>
      <c r="H41" s="30"/>
      <c r="I41" s="30" t="s">
        <v>67</v>
      </c>
      <c r="J41" s="50">
        <v>0</v>
      </c>
      <c r="K41" s="26">
        <v>3.2023000000000001</v>
      </c>
      <c r="L41" s="44" t="s">
        <v>50</v>
      </c>
      <c r="M41" s="44" t="s">
        <v>51</v>
      </c>
      <c r="N41" s="44" t="s">
        <v>52</v>
      </c>
      <c r="O41" s="44" t="s">
        <v>78</v>
      </c>
      <c r="P41" s="44" t="s">
        <v>74</v>
      </c>
      <c r="Q41" s="30" t="s">
        <v>128</v>
      </c>
      <c r="R41" s="30">
        <v>10</v>
      </c>
      <c r="S41" s="30">
        <v>1600</v>
      </c>
      <c r="T41" s="30">
        <f t="shared" ref="T41:T47" si="9">R41*S41</f>
        <v>16000</v>
      </c>
      <c r="U41" s="30">
        <f t="shared" ref="U41:U47" si="10">T41*1.12</f>
        <v>17920</v>
      </c>
      <c r="V41" s="23" t="s">
        <v>22</v>
      </c>
      <c r="W41" s="42" t="s">
        <v>22</v>
      </c>
    </row>
    <row r="42" spans="1:23" s="21" customFormat="1" ht="75" x14ac:dyDescent="0.25">
      <c r="A42" s="43"/>
      <c r="B42" s="46" t="s">
        <v>241</v>
      </c>
      <c r="C42" s="44" t="s">
        <v>248</v>
      </c>
      <c r="D42" s="45" t="s">
        <v>254</v>
      </c>
      <c r="E42" s="45" t="s">
        <v>255</v>
      </c>
      <c r="F42" s="45" t="s">
        <v>256</v>
      </c>
      <c r="G42" s="45" t="s">
        <v>258</v>
      </c>
      <c r="H42" s="30"/>
      <c r="I42" s="30" t="s">
        <v>67</v>
      </c>
      <c r="J42" s="50">
        <v>0</v>
      </c>
      <c r="K42" s="26">
        <v>3.2023000000000001</v>
      </c>
      <c r="L42" s="44" t="s">
        <v>50</v>
      </c>
      <c r="M42" s="44" t="s">
        <v>51</v>
      </c>
      <c r="N42" s="44" t="s">
        <v>52</v>
      </c>
      <c r="O42" s="44" t="s">
        <v>78</v>
      </c>
      <c r="P42" s="44" t="s">
        <v>74</v>
      </c>
      <c r="Q42" s="30" t="s">
        <v>128</v>
      </c>
      <c r="R42" s="30">
        <v>50</v>
      </c>
      <c r="S42" s="30">
        <v>2200</v>
      </c>
      <c r="T42" s="30">
        <f t="shared" si="9"/>
        <v>110000</v>
      </c>
      <c r="U42" s="30">
        <f t="shared" si="10"/>
        <v>123200.00000000001</v>
      </c>
      <c r="V42" s="23" t="s">
        <v>22</v>
      </c>
      <c r="W42" s="42" t="s">
        <v>22</v>
      </c>
    </row>
    <row r="43" spans="1:23" s="21" customFormat="1" ht="75" x14ac:dyDescent="0.25">
      <c r="A43" s="43"/>
      <c r="B43" s="46" t="s">
        <v>242</v>
      </c>
      <c r="C43" s="44" t="s">
        <v>249</v>
      </c>
      <c r="D43" s="45" t="s">
        <v>259</v>
      </c>
      <c r="E43" s="45" t="s">
        <v>260</v>
      </c>
      <c r="F43" s="45" t="s">
        <v>261</v>
      </c>
      <c r="G43" s="45" t="s">
        <v>262</v>
      </c>
      <c r="H43" s="30"/>
      <c r="I43" s="30" t="s">
        <v>67</v>
      </c>
      <c r="J43" s="50">
        <v>0</v>
      </c>
      <c r="K43" s="26">
        <v>3.2023000000000001</v>
      </c>
      <c r="L43" s="44" t="s">
        <v>50</v>
      </c>
      <c r="M43" s="44" t="s">
        <v>51</v>
      </c>
      <c r="N43" s="44" t="s">
        <v>52</v>
      </c>
      <c r="O43" s="44" t="s">
        <v>78</v>
      </c>
      <c r="P43" s="44" t="s">
        <v>74</v>
      </c>
      <c r="Q43" s="30" t="s">
        <v>128</v>
      </c>
      <c r="R43" s="30">
        <v>1</v>
      </c>
      <c r="S43" s="30">
        <v>1500</v>
      </c>
      <c r="T43" s="30">
        <f t="shared" si="9"/>
        <v>1500</v>
      </c>
      <c r="U43" s="30">
        <f t="shared" si="10"/>
        <v>1680.0000000000002</v>
      </c>
      <c r="V43" s="23" t="s">
        <v>22</v>
      </c>
      <c r="W43" s="42" t="s">
        <v>22</v>
      </c>
    </row>
    <row r="44" spans="1:23" s="21" customFormat="1" ht="75" x14ac:dyDescent="0.25">
      <c r="A44" s="43"/>
      <c r="B44" s="46" t="s">
        <v>243</v>
      </c>
      <c r="C44" s="44" t="s">
        <v>250</v>
      </c>
      <c r="D44" s="45" t="s">
        <v>254</v>
      </c>
      <c r="E44" s="45" t="s">
        <v>255</v>
      </c>
      <c r="F44" s="45" t="s">
        <v>256</v>
      </c>
      <c r="G44" s="45" t="s">
        <v>263</v>
      </c>
      <c r="H44" s="30"/>
      <c r="I44" s="30" t="s">
        <v>67</v>
      </c>
      <c r="J44" s="50">
        <v>0</v>
      </c>
      <c r="K44" s="26">
        <v>3.2023000000000001</v>
      </c>
      <c r="L44" s="44" t="s">
        <v>50</v>
      </c>
      <c r="M44" s="44" t="s">
        <v>51</v>
      </c>
      <c r="N44" s="44" t="s">
        <v>52</v>
      </c>
      <c r="O44" s="44" t="s">
        <v>78</v>
      </c>
      <c r="P44" s="44" t="s">
        <v>74</v>
      </c>
      <c r="Q44" s="30" t="s">
        <v>128</v>
      </c>
      <c r="R44" s="30">
        <v>21</v>
      </c>
      <c r="S44" s="30">
        <v>2500</v>
      </c>
      <c r="T44" s="30">
        <f t="shared" si="9"/>
        <v>52500</v>
      </c>
      <c r="U44" s="30">
        <f t="shared" si="10"/>
        <v>58800.000000000007</v>
      </c>
      <c r="V44" s="23" t="s">
        <v>22</v>
      </c>
      <c r="W44" s="42" t="s">
        <v>22</v>
      </c>
    </row>
    <row r="45" spans="1:23" s="21" customFormat="1" ht="75" x14ac:dyDescent="0.25">
      <c r="A45" s="43"/>
      <c r="B45" s="46" t="s">
        <v>244</v>
      </c>
      <c r="C45" s="44" t="s">
        <v>251</v>
      </c>
      <c r="D45" s="45" t="s">
        <v>254</v>
      </c>
      <c r="E45" s="45" t="s">
        <v>255</v>
      </c>
      <c r="F45" s="45" t="s">
        <v>256</v>
      </c>
      <c r="G45" s="45" t="s">
        <v>264</v>
      </c>
      <c r="H45" s="30"/>
      <c r="I45" s="30" t="s">
        <v>67</v>
      </c>
      <c r="J45" s="50">
        <v>0</v>
      </c>
      <c r="K45" s="26">
        <v>3.2023000000000001</v>
      </c>
      <c r="L45" s="44" t="s">
        <v>50</v>
      </c>
      <c r="M45" s="44" t="s">
        <v>51</v>
      </c>
      <c r="N45" s="44" t="s">
        <v>52</v>
      </c>
      <c r="O45" s="44" t="s">
        <v>78</v>
      </c>
      <c r="P45" s="44" t="s">
        <v>74</v>
      </c>
      <c r="Q45" s="30" t="s">
        <v>128</v>
      </c>
      <c r="R45" s="30">
        <v>2</v>
      </c>
      <c r="S45" s="30">
        <v>2400</v>
      </c>
      <c r="T45" s="30">
        <f t="shared" si="9"/>
        <v>4800</v>
      </c>
      <c r="U45" s="30">
        <f t="shared" si="10"/>
        <v>5376.0000000000009</v>
      </c>
      <c r="V45" s="23" t="s">
        <v>22</v>
      </c>
      <c r="W45" s="42" t="s">
        <v>22</v>
      </c>
    </row>
    <row r="46" spans="1:23" s="21" customFormat="1" ht="75" x14ac:dyDescent="0.25">
      <c r="A46" s="43"/>
      <c r="B46" s="46" t="s">
        <v>245</v>
      </c>
      <c r="C46" s="44" t="s">
        <v>252</v>
      </c>
      <c r="D46" s="45" t="s">
        <v>254</v>
      </c>
      <c r="E46" s="45" t="s">
        <v>255</v>
      </c>
      <c r="F46" s="45" t="s">
        <v>256</v>
      </c>
      <c r="G46" s="45" t="s">
        <v>265</v>
      </c>
      <c r="H46" s="30"/>
      <c r="I46" s="30" t="s">
        <v>67</v>
      </c>
      <c r="J46" s="50">
        <v>0</v>
      </c>
      <c r="K46" s="26">
        <v>3.2023000000000001</v>
      </c>
      <c r="L46" s="44" t="s">
        <v>50</v>
      </c>
      <c r="M46" s="44" t="s">
        <v>51</v>
      </c>
      <c r="N46" s="44" t="s">
        <v>52</v>
      </c>
      <c r="O46" s="44" t="s">
        <v>78</v>
      </c>
      <c r="P46" s="44" t="s">
        <v>74</v>
      </c>
      <c r="Q46" s="30" t="s">
        <v>128</v>
      </c>
      <c r="R46" s="30">
        <v>36</v>
      </c>
      <c r="S46" s="30">
        <v>1600</v>
      </c>
      <c r="T46" s="30">
        <f t="shared" si="9"/>
        <v>57600</v>
      </c>
      <c r="U46" s="30">
        <f t="shared" si="10"/>
        <v>64512.000000000007</v>
      </c>
      <c r="V46" s="23" t="s">
        <v>22</v>
      </c>
      <c r="W46" s="42" t="s">
        <v>22</v>
      </c>
    </row>
    <row r="47" spans="1:23" s="21" customFormat="1" ht="75" x14ac:dyDescent="0.25">
      <c r="A47" s="43"/>
      <c r="B47" s="46" t="s">
        <v>246</v>
      </c>
      <c r="C47" s="44" t="s">
        <v>253</v>
      </c>
      <c r="D47" s="45" t="s">
        <v>266</v>
      </c>
      <c r="E47" s="45" t="s">
        <v>267</v>
      </c>
      <c r="F47" s="45" t="s">
        <v>268</v>
      </c>
      <c r="G47" s="45" t="s">
        <v>269</v>
      </c>
      <c r="H47" s="30"/>
      <c r="I47" s="30" t="s">
        <v>67</v>
      </c>
      <c r="J47" s="50">
        <v>0</v>
      </c>
      <c r="K47" s="26">
        <v>3.2023000000000001</v>
      </c>
      <c r="L47" s="44" t="s">
        <v>50</v>
      </c>
      <c r="M47" s="44" t="s">
        <v>51</v>
      </c>
      <c r="N47" s="44" t="s">
        <v>52</v>
      </c>
      <c r="O47" s="44" t="s">
        <v>78</v>
      </c>
      <c r="P47" s="44" t="s">
        <v>74</v>
      </c>
      <c r="Q47" s="30" t="s">
        <v>128</v>
      </c>
      <c r="R47" s="30">
        <v>1</v>
      </c>
      <c r="S47" s="30">
        <v>63800</v>
      </c>
      <c r="T47" s="30">
        <f t="shared" si="9"/>
        <v>63800</v>
      </c>
      <c r="U47" s="30">
        <f t="shared" si="10"/>
        <v>71456</v>
      </c>
      <c r="V47" s="23" t="s">
        <v>22</v>
      </c>
      <c r="W47" s="42" t="s">
        <v>22</v>
      </c>
    </row>
    <row r="48" spans="1:23" s="21" customFormat="1" ht="75" x14ac:dyDescent="0.25">
      <c r="A48" s="43"/>
      <c r="B48" s="46" t="s">
        <v>271</v>
      </c>
      <c r="C48" s="44" t="s">
        <v>279</v>
      </c>
      <c r="D48" s="45" t="s">
        <v>287</v>
      </c>
      <c r="E48" s="45" t="s">
        <v>288</v>
      </c>
      <c r="F48" s="45" t="s">
        <v>289</v>
      </c>
      <c r="G48" s="45" t="s">
        <v>290</v>
      </c>
      <c r="H48" s="46"/>
      <c r="I48" s="44" t="s">
        <v>67</v>
      </c>
      <c r="J48" s="50">
        <v>0</v>
      </c>
      <c r="K48" s="26">
        <v>4.2023000000000001</v>
      </c>
      <c r="L48" s="44" t="s">
        <v>50</v>
      </c>
      <c r="M48" s="44" t="s">
        <v>51</v>
      </c>
      <c r="N48" s="44" t="s">
        <v>52</v>
      </c>
      <c r="O48" s="44" t="s">
        <v>78</v>
      </c>
      <c r="P48" s="44" t="s">
        <v>74</v>
      </c>
      <c r="Q48" s="30" t="s">
        <v>128</v>
      </c>
      <c r="R48" s="30">
        <v>50</v>
      </c>
      <c r="S48" s="30">
        <v>270</v>
      </c>
      <c r="T48" s="30">
        <f t="shared" ref="T48:T55" si="11">R48*S48</f>
        <v>13500</v>
      </c>
      <c r="U48" s="30">
        <f t="shared" ref="U48:U55" si="12">T48*1.12</f>
        <v>15120.000000000002</v>
      </c>
      <c r="V48" s="23" t="s">
        <v>22</v>
      </c>
      <c r="W48" s="42" t="s">
        <v>22</v>
      </c>
    </row>
    <row r="49" spans="1:23" s="21" customFormat="1" ht="75" x14ac:dyDescent="0.25">
      <c r="A49" s="43"/>
      <c r="B49" s="46" t="s">
        <v>272</v>
      </c>
      <c r="C49" s="44" t="s">
        <v>280</v>
      </c>
      <c r="D49" s="45" t="s">
        <v>287</v>
      </c>
      <c r="E49" s="45" t="s">
        <v>288</v>
      </c>
      <c r="F49" s="45" t="s">
        <v>289</v>
      </c>
      <c r="G49" s="45" t="s">
        <v>290</v>
      </c>
      <c r="H49" s="46"/>
      <c r="I49" s="44" t="s">
        <v>67</v>
      </c>
      <c r="J49" s="50">
        <v>0</v>
      </c>
      <c r="K49" s="26">
        <v>4.2023000000000001</v>
      </c>
      <c r="L49" s="44" t="s">
        <v>50</v>
      </c>
      <c r="M49" s="44" t="s">
        <v>51</v>
      </c>
      <c r="N49" s="44" t="s">
        <v>52</v>
      </c>
      <c r="O49" s="44" t="s">
        <v>78</v>
      </c>
      <c r="P49" s="44" t="s">
        <v>74</v>
      </c>
      <c r="Q49" s="30" t="s">
        <v>128</v>
      </c>
      <c r="R49" s="30">
        <v>65</v>
      </c>
      <c r="S49" s="30">
        <v>440</v>
      </c>
      <c r="T49" s="30">
        <f t="shared" si="11"/>
        <v>28600</v>
      </c>
      <c r="U49" s="30">
        <f t="shared" si="12"/>
        <v>32032.000000000004</v>
      </c>
      <c r="V49" s="23" t="s">
        <v>22</v>
      </c>
      <c r="W49" s="42" t="s">
        <v>22</v>
      </c>
    </row>
    <row r="50" spans="1:23" s="21" customFormat="1" ht="75" x14ac:dyDescent="0.25">
      <c r="A50" s="43"/>
      <c r="B50" s="46" t="s">
        <v>273</v>
      </c>
      <c r="C50" s="44" t="s">
        <v>281</v>
      </c>
      <c r="D50" s="45" t="s">
        <v>287</v>
      </c>
      <c r="E50" s="45" t="s">
        <v>288</v>
      </c>
      <c r="F50" s="45" t="s">
        <v>289</v>
      </c>
      <c r="G50" s="45" t="s">
        <v>290</v>
      </c>
      <c r="H50" s="46"/>
      <c r="I50" s="44" t="s">
        <v>67</v>
      </c>
      <c r="J50" s="50">
        <v>0</v>
      </c>
      <c r="K50" s="26">
        <v>4.2023000000000001</v>
      </c>
      <c r="L50" s="44" t="s">
        <v>50</v>
      </c>
      <c r="M50" s="44" t="s">
        <v>51</v>
      </c>
      <c r="N50" s="44" t="s">
        <v>52</v>
      </c>
      <c r="O50" s="44" t="s">
        <v>78</v>
      </c>
      <c r="P50" s="44" t="s">
        <v>74</v>
      </c>
      <c r="Q50" s="30" t="s">
        <v>128</v>
      </c>
      <c r="R50" s="30">
        <v>15</v>
      </c>
      <c r="S50" s="30">
        <v>440</v>
      </c>
      <c r="T50" s="30">
        <f t="shared" si="11"/>
        <v>6600</v>
      </c>
      <c r="U50" s="30">
        <f t="shared" si="12"/>
        <v>7392.0000000000009</v>
      </c>
      <c r="V50" s="23" t="s">
        <v>22</v>
      </c>
      <c r="W50" s="42" t="s">
        <v>22</v>
      </c>
    </row>
    <row r="51" spans="1:23" s="21" customFormat="1" ht="75" x14ac:dyDescent="0.25">
      <c r="A51" s="43"/>
      <c r="B51" s="46" t="s">
        <v>274</v>
      </c>
      <c r="C51" s="44" t="s">
        <v>282</v>
      </c>
      <c r="D51" s="45" t="s">
        <v>291</v>
      </c>
      <c r="E51" s="45" t="s">
        <v>292</v>
      </c>
      <c r="F51" s="45" t="s">
        <v>293</v>
      </c>
      <c r="G51" s="45" t="s">
        <v>290</v>
      </c>
      <c r="H51" s="46"/>
      <c r="I51" s="44" t="s">
        <v>67</v>
      </c>
      <c r="J51" s="50">
        <v>0</v>
      </c>
      <c r="K51" s="26">
        <v>4.2023000000000001</v>
      </c>
      <c r="L51" s="44" t="s">
        <v>50</v>
      </c>
      <c r="M51" s="44" t="s">
        <v>51</v>
      </c>
      <c r="N51" s="44" t="s">
        <v>52</v>
      </c>
      <c r="O51" s="44" t="s">
        <v>78</v>
      </c>
      <c r="P51" s="44" t="s">
        <v>74</v>
      </c>
      <c r="Q51" s="30" t="s">
        <v>128</v>
      </c>
      <c r="R51" s="30">
        <v>150</v>
      </c>
      <c r="S51" s="30">
        <v>867</v>
      </c>
      <c r="T51" s="30">
        <f t="shared" si="11"/>
        <v>130050</v>
      </c>
      <c r="U51" s="30">
        <f t="shared" si="12"/>
        <v>145656</v>
      </c>
      <c r="V51" s="23" t="s">
        <v>22</v>
      </c>
      <c r="W51" s="42" t="s">
        <v>22</v>
      </c>
    </row>
    <row r="52" spans="1:23" s="21" customFormat="1" ht="75" x14ac:dyDescent="0.25">
      <c r="A52" s="43"/>
      <c r="B52" s="46" t="s">
        <v>275</v>
      </c>
      <c r="C52" s="44" t="s">
        <v>283</v>
      </c>
      <c r="D52" s="45" t="s">
        <v>294</v>
      </c>
      <c r="E52" s="45" t="s">
        <v>292</v>
      </c>
      <c r="F52" s="45" t="s">
        <v>295</v>
      </c>
      <c r="G52" s="45" t="s">
        <v>290</v>
      </c>
      <c r="H52" s="46"/>
      <c r="I52" s="44" t="s">
        <v>67</v>
      </c>
      <c r="J52" s="50">
        <v>0</v>
      </c>
      <c r="K52" s="26">
        <v>4.2023000000000001</v>
      </c>
      <c r="L52" s="44" t="s">
        <v>50</v>
      </c>
      <c r="M52" s="44" t="s">
        <v>51</v>
      </c>
      <c r="N52" s="44" t="s">
        <v>52</v>
      </c>
      <c r="O52" s="44" t="s">
        <v>78</v>
      </c>
      <c r="P52" s="44" t="s">
        <v>74</v>
      </c>
      <c r="Q52" s="30" t="s">
        <v>128</v>
      </c>
      <c r="R52" s="30">
        <v>100</v>
      </c>
      <c r="S52" s="30">
        <v>160</v>
      </c>
      <c r="T52" s="30">
        <f t="shared" si="11"/>
        <v>16000</v>
      </c>
      <c r="U52" s="30">
        <f t="shared" si="12"/>
        <v>17920</v>
      </c>
      <c r="V52" s="23" t="s">
        <v>22</v>
      </c>
      <c r="W52" s="42" t="s">
        <v>22</v>
      </c>
    </row>
    <row r="53" spans="1:23" s="21" customFormat="1" ht="75" x14ac:dyDescent="0.25">
      <c r="A53" s="43"/>
      <c r="B53" s="46" t="s">
        <v>276</v>
      </c>
      <c r="C53" s="44" t="s">
        <v>284</v>
      </c>
      <c r="D53" s="45" t="s">
        <v>294</v>
      </c>
      <c r="E53" s="45" t="s">
        <v>292</v>
      </c>
      <c r="F53" s="45" t="s">
        <v>295</v>
      </c>
      <c r="G53" s="45" t="s">
        <v>290</v>
      </c>
      <c r="H53" s="46"/>
      <c r="I53" s="44" t="s">
        <v>67</v>
      </c>
      <c r="J53" s="50">
        <v>0</v>
      </c>
      <c r="K53" s="26">
        <v>4.2023000000000001</v>
      </c>
      <c r="L53" s="44" t="s">
        <v>50</v>
      </c>
      <c r="M53" s="44" t="s">
        <v>51</v>
      </c>
      <c r="N53" s="44" t="s">
        <v>52</v>
      </c>
      <c r="O53" s="44" t="s">
        <v>78</v>
      </c>
      <c r="P53" s="44" t="s">
        <v>74</v>
      </c>
      <c r="Q53" s="30" t="s">
        <v>128</v>
      </c>
      <c r="R53" s="30">
        <v>300</v>
      </c>
      <c r="S53" s="30">
        <v>160</v>
      </c>
      <c r="T53" s="30">
        <f t="shared" si="11"/>
        <v>48000</v>
      </c>
      <c r="U53" s="30">
        <f t="shared" si="12"/>
        <v>53760.000000000007</v>
      </c>
      <c r="V53" s="23" t="s">
        <v>22</v>
      </c>
      <c r="W53" s="42" t="s">
        <v>22</v>
      </c>
    </row>
    <row r="54" spans="1:23" s="21" customFormat="1" ht="75" x14ac:dyDescent="0.25">
      <c r="A54" s="43"/>
      <c r="B54" s="46" t="s">
        <v>277</v>
      </c>
      <c r="C54" s="44" t="s">
        <v>285</v>
      </c>
      <c r="D54" s="45" t="s">
        <v>294</v>
      </c>
      <c r="E54" s="45" t="s">
        <v>292</v>
      </c>
      <c r="F54" s="45" t="s">
        <v>295</v>
      </c>
      <c r="G54" s="45" t="s">
        <v>290</v>
      </c>
      <c r="H54" s="46"/>
      <c r="I54" s="44" t="s">
        <v>67</v>
      </c>
      <c r="J54" s="50">
        <v>0</v>
      </c>
      <c r="K54" s="26">
        <v>4.2023000000000001</v>
      </c>
      <c r="L54" s="44" t="s">
        <v>50</v>
      </c>
      <c r="M54" s="44" t="s">
        <v>51</v>
      </c>
      <c r="N54" s="44" t="s">
        <v>52</v>
      </c>
      <c r="O54" s="44" t="s">
        <v>78</v>
      </c>
      <c r="P54" s="44" t="s">
        <v>74</v>
      </c>
      <c r="Q54" s="30" t="s">
        <v>128</v>
      </c>
      <c r="R54" s="30">
        <v>100</v>
      </c>
      <c r="S54" s="30">
        <v>196</v>
      </c>
      <c r="T54" s="30">
        <f t="shared" si="11"/>
        <v>19600</v>
      </c>
      <c r="U54" s="30">
        <f t="shared" si="12"/>
        <v>21952.000000000004</v>
      </c>
      <c r="V54" s="23" t="s">
        <v>22</v>
      </c>
      <c r="W54" s="42" t="s">
        <v>22</v>
      </c>
    </row>
    <row r="55" spans="1:23" s="21" customFormat="1" ht="75" x14ac:dyDescent="0.25">
      <c r="A55" s="43"/>
      <c r="B55" s="46" t="s">
        <v>278</v>
      </c>
      <c r="C55" s="44" t="s">
        <v>286</v>
      </c>
      <c r="D55" s="45" t="s">
        <v>294</v>
      </c>
      <c r="E55" s="45" t="s">
        <v>292</v>
      </c>
      <c r="F55" s="45" t="s">
        <v>295</v>
      </c>
      <c r="G55" s="45" t="s">
        <v>290</v>
      </c>
      <c r="H55" s="46"/>
      <c r="I55" s="44" t="s">
        <v>67</v>
      </c>
      <c r="J55" s="50">
        <v>0</v>
      </c>
      <c r="K55" s="26">
        <v>4.2023000000000001</v>
      </c>
      <c r="L55" s="44" t="s">
        <v>50</v>
      </c>
      <c r="M55" s="44" t="s">
        <v>51</v>
      </c>
      <c r="N55" s="44" t="s">
        <v>52</v>
      </c>
      <c r="O55" s="44" t="s">
        <v>78</v>
      </c>
      <c r="P55" s="44" t="s">
        <v>74</v>
      </c>
      <c r="Q55" s="30" t="s">
        <v>128</v>
      </c>
      <c r="R55" s="30">
        <v>100</v>
      </c>
      <c r="S55" s="30">
        <v>440</v>
      </c>
      <c r="T55" s="30">
        <f t="shared" si="11"/>
        <v>44000</v>
      </c>
      <c r="U55" s="30">
        <f t="shared" si="12"/>
        <v>49280.000000000007</v>
      </c>
      <c r="V55" s="23" t="s">
        <v>22</v>
      </c>
      <c r="W55" s="42" t="s">
        <v>22</v>
      </c>
    </row>
    <row r="56" spans="1:23" s="21" customFormat="1" ht="75" x14ac:dyDescent="0.25">
      <c r="A56" s="43"/>
      <c r="B56" s="46" t="s">
        <v>296</v>
      </c>
      <c r="C56" s="44" t="s">
        <v>297</v>
      </c>
      <c r="D56" s="45" t="s">
        <v>298</v>
      </c>
      <c r="E56" s="45" t="s">
        <v>299</v>
      </c>
      <c r="F56" s="45" t="s">
        <v>300</v>
      </c>
      <c r="G56" s="45" t="s">
        <v>301</v>
      </c>
      <c r="H56" s="46"/>
      <c r="I56" s="44" t="s">
        <v>67</v>
      </c>
      <c r="J56" s="50">
        <v>0</v>
      </c>
      <c r="K56" s="26">
        <v>4.2023000000000001</v>
      </c>
      <c r="L56" s="44" t="s">
        <v>50</v>
      </c>
      <c r="M56" s="44" t="s">
        <v>51</v>
      </c>
      <c r="N56" s="44" t="s">
        <v>52</v>
      </c>
      <c r="O56" s="44" t="s">
        <v>78</v>
      </c>
      <c r="P56" s="44" t="s">
        <v>74</v>
      </c>
      <c r="Q56" s="30" t="s">
        <v>128</v>
      </c>
      <c r="R56" s="30">
        <v>205</v>
      </c>
      <c r="S56" s="30">
        <v>1450</v>
      </c>
      <c r="T56" s="30">
        <f t="shared" ref="T56" si="13">R56*S56</f>
        <v>297250</v>
      </c>
      <c r="U56" s="30">
        <f t="shared" ref="U56" si="14">T56*1.12</f>
        <v>332920.00000000006</v>
      </c>
      <c r="V56" s="23" t="s">
        <v>22</v>
      </c>
      <c r="W56" s="42" t="s">
        <v>22</v>
      </c>
    </row>
    <row r="57" spans="1:23" s="21" customFormat="1" ht="75" x14ac:dyDescent="0.25">
      <c r="A57" s="43"/>
      <c r="B57" s="46" t="s">
        <v>302</v>
      </c>
      <c r="C57" s="44" t="s">
        <v>306</v>
      </c>
      <c r="D57" s="45" t="s">
        <v>310</v>
      </c>
      <c r="E57" s="45" t="s">
        <v>311</v>
      </c>
      <c r="F57" s="45" t="s">
        <v>312</v>
      </c>
      <c r="G57" s="45" t="s">
        <v>313</v>
      </c>
      <c r="H57" s="46"/>
      <c r="I57" s="44" t="s">
        <v>67</v>
      </c>
      <c r="J57" s="50">
        <v>0</v>
      </c>
      <c r="K57" s="26">
        <v>4.2023000000000001</v>
      </c>
      <c r="L57" s="44" t="s">
        <v>50</v>
      </c>
      <c r="M57" s="44" t="s">
        <v>51</v>
      </c>
      <c r="N57" s="44" t="s">
        <v>52</v>
      </c>
      <c r="O57" s="44" t="s">
        <v>218</v>
      </c>
      <c r="P57" s="44" t="s">
        <v>53</v>
      </c>
      <c r="Q57" s="30" t="s">
        <v>128</v>
      </c>
      <c r="R57" s="30">
        <v>60</v>
      </c>
      <c r="S57" s="30">
        <v>357.14</v>
      </c>
      <c r="T57" s="30">
        <f t="shared" ref="T57:T60" si="15">R57*S57</f>
        <v>21428.399999999998</v>
      </c>
      <c r="U57" s="30">
        <f t="shared" ref="U57:U60" si="16">T57*1.12</f>
        <v>23999.808000000001</v>
      </c>
      <c r="V57" s="23" t="s">
        <v>22</v>
      </c>
      <c r="W57" s="42" t="s">
        <v>22</v>
      </c>
    </row>
    <row r="58" spans="1:23" s="21" customFormat="1" ht="75" x14ac:dyDescent="0.25">
      <c r="A58" s="43"/>
      <c r="B58" s="46" t="s">
        <v>303</v>
      </c>
      <c r="C58" s="44" t="s">
        <v>307</v>
      </c>
      <c r="D58" s="45" t="s">
        <v>310</v>
      </c>
      <c r="E58" s="45" t="s">
        <v>311</v>
      </c>
      <c r="F58" s="45" t="s">
        <v>312</v>
      </c>
      <c r="G58" s="45" t="s">
        <v>314</v>
      </c>
      <c r="H58" s="46"/>
      <c r="I58" s="44" t="s">
        <v>67</v>
      </c>
      <c r="J58" s="50">
        <v>0</v>
      </c>
      <c r="K58" s="26">
        <v>4.2023000000000001</v>
      </c>
      <c r="L58" s="44" t="s">
        <v>50</v>
      </c>
      <c r="M58" s="44" t="s">
        <v>51</v>
      </c>
      <c r="N58" s="44" t="s">
        <v>52</v>
      </c>
      <c r="O58" s="44" t="s">
        <v>218</v>
      </c>
      <c r="P58" s="44" t="s">
        <v>53</v>
      </c>
      <c r="Q58" s="30" t="s">
        <v>128</v>
      </c>
      <c r="R58" s="30">
        <v>76</v>
      </c>
      <c r="S58" s="30">
        <v>400</v>
      </c>
      <c r="T58" s="30">
        <f t="shared" si="15"/>
        <v>30400</v>
      </c>
      <c r="U58" s="30">
        <f t="shared" si="16"/>
        <v>34048</v>
      </c>
      <c r="V58" s="23" t="s">
        <v>22</v>
      </c>
      <c r="W58" s="42" t="s">
        <v>22</v>
      </c>
    </row>
    <row r="59" spans="1:23" s="21" customFormat="1" ht="75" x14ac:dyDescent="0.25">
      <c r="A59" s="43"/>
      <c r="B59" s="46" t="s">
        <v>304</v>
      </c>
      <c r="C59" s="44" t="s">
        <v>308</v>
      </c>
      <c r="D59" s="45" t="s">
        <v>310</v>
      </c>
      <c r="E59" s="45" t="s">
        <v>311</v>
      </c>
      <c r="F59" s="45" t="s">
        <v>312</v>
      </c>
      <c r="G59" s="45" t="s">
        <v>315</v>
      </c>
      <c r="H59" s="46"/>
      <c r="I59" s="44" t="s">
        <v>67</v>
      </c>
      <c r="J59" s="50">
        <v>0</v>
      </c>
      <c r="K59" s="26">
        <v>4.2023000000000001</v>
      </c>
      <c r="L59" s="44" t="s">
        <v>50</v>
      </c>
      <c r="M59" s="44" t="s">
        <v>51</v>
      </c>
      <c r="N59" s="44" t="s">
        <v>52</v>
      </c>
      <c r="O59" s="44" t="s">
        <v>218</v>
      </c>
      <c r="P59" s="44" t="s">
        <v>53</v>
      </c>
      <c r="Q59" s="30" t="s">
        <v>128</v>
      </c>
      <c r="R59" s="30">
        <v>76</v>
      </c>
      <c r="S59" s="30">
        <v>357.14</v>
      </c>
      <c r="T59" s="30">
        <f t="shared" si="15"/>
        <v>27142.639999999999</v>
      </c>
      <c r="U59" s="30">
        <f t="shared" si="16"/>
        <v>30399.756800000003</v>
      </c>
      <c r="V59" s="23" t="s">
        <v>22</v>
      </c>
      <c r="W59" s="42" t="s">
        <v>22</v>
      </c>
    </row>
    <row r="60" spans="1:23" s="21" customFormat="1" ht="75" x14ac:dyDescent="0.25">
      <c r="A60" s="43"/>
      <c r="B60" s="46" t="s">
        <v>305</v>
      </c>
      <c r="C60" s="44" t="s">
        <v>309</v>
      </c>
      <c r="D60" s="45" t="s">
        <v>310</v>
      </c>
      <c r="E60" s="45" t="s">
        <v>311</v>
      </c>
      <c r="F60" s="45" t="s">
        <v>312</v>
      </c>
      <c r="G60" s="45" t="s">
        <v>316</v>
      </c>
      <c r="H60" s="46"/>
      <c r="I60" s="44" t="s">
        <v>67</v>
      </c>
      <c r="J60" s="50">
        <v>0</v>
      </c>
      <c r="K60" s="26">
        <v>4.2023000000000001</v>
      </c>
      <c r="L60" s="44" t="s">
        <v>50</v>
      </c>
      <c r="M60" s="44" t="s">
        <v>51</v>
      </c>
      <c r="N60" s="44" t="s">
        <v>52</v>
      </c>
      <c r="O60" s="44" t="s">
        <v>218</v>
      </c>
      <c r="P60" s="44" t="s">
        <v>53</v>
      </c>
      <c r="Q60" s="30" t="s">
        <v>128</v>
      </c>
      <c r="R60" s="30">
        <v>100</v>
      </c>
      <c r="S60" s="30">
        <v>357.14</v>
      </c>
      <c r="T60" s="30">
        <f t="shared" si="15"/>
        <v>35714</v>
      </c>
      <c r="U60" s="30">
        <f t="shared" si="16"/>
        <v>39999.68</v>
      </c>
      <c r="V60" s="23" t="s">
        <v>22</v>
      </c>
      <c r="W60" s="42" t="s">
        <v>22</v>
      </c>
    </row>
    <row r="61" spans="1:23" s="21" customFormat="1" ht="75" x14ac:dyDescent="0.25">
      <c r="A61" s="43"/>
      <c r="B61" s="46" t="s">
        <v>318</v>
      </c>
      <c r="C61" s="44" t="s">
        <v>317</v>
      </c>
      <c r="D61" s="45" t="s">
        <v>319</v>
      </c>
      <c r="E61" s="45" t="s">
        <v>320</v>
      </c>
      <c r="F61" s="45" t="s">
        <v>321</v>
      </c>
      <c r="G61" s="45" t="s">
        <v>322</v>
      </c>
      <c r="H61" s="46"/>
      <c r="I61" s="44" t="s">
        <v>67</v>
      </c>
      <c r="J61" s="50">
        <v>0</v>
      </c>
      <c r="K61" s="26">
        <v>4.2023000000000001</v>
      </c>
      <c r="L61" s="44" t="s">
        <v>50</v>
      </c>
      <c r="M61" s="44" t="s">
        <v>51</v>
      </c>
      <c r="N61" s="44" t="s">
        <v>52</v>
      </c>
      <c r="O61" s="44" t="s">
        <v>78</v>
      </c>
      <c r="P61" s="44" t="s">
        <v>74</v>
      </c>
      <c r="Q61" s="30" t="s">
        <v>128</v>
      </c>
      <c r="R61" s="30">
        <v>6</v>
      </c>
      <c r="S61" s="30">
        <v>47000</v>
      </c>
      <c r="T61" s="30">
        <f t="shared" ref="T61" si="17">R61*S61</f>
        <v>282000</v>
      </c>
      <c r="U61" s="30">
        <f t="shared" ref="U61" si="18">T61*1.12</f>
        <v>315840.00000000006</v>
      </c>
      <c r="V61" s="23" t="s">
        <v>22</v>
      </c>
      <c r="W61" s="42" t="s">
        <v>22</v>
      </c>
    </row>
    <row r="62" spans="1:23" s="21" customFormat="1" ht="75" x14ac:dyDescent="0.25">
      <c r="A62" s="43"/>
      <c r="B62" s="46" t="s">
        <v>326</v>
      </c>
      <c r="C62" s="44" t="s">
        <v>323</v>
      </c>
      <c r="D62" s="45" t="s">
        <v>329</v>
      </c>
      <c r="E62" s="45" t="s">
        <v>330</v>
      </c>
      <c r="F62" s="45" t="s">
        <v>331</v>
      </c>
      <c r="G62" s="45" t="s">
        <v>332</v>
      </c>
      <c r="H62" s="46"/>
      <c r="I62" s="44" t="s">
        <v>67</v>
      </c>
      <c r="J62" s="50">
        <v>0</v>
      </c>
      <c r="K62" s="26">
        <v>4.2023000000000001</v>
      </c>
      <c r="L62" s="44" t="s">
        <v>50</v>
      </c>
      <c r="M62" s="44" t="s">
        <v>51</v>
      </c>
      <c r="N62" s="44" t="s">
        <v>52</v>
      </c>
      <c r="O62" s="44" t="s">
        <v>78</v>
      </c>
      <c r="P62" s="44" t="s">
        <v>74</v>
      </c>
      <c r="Q62" s="30" t="s">
        <v>340</v>
      </c>
      <c r="R62" s="30">
        <v>100</v>
      </c>
      <c r="S62" s="30">
        <v>165</v>
      </c>
      <c r="T62" s="30">
        <f t="shared" ref="T62:T64" si="19">R62*S62</f>
        <v>16500</v>
      </c>
      <c r="U62" s="30">
        <f t="shared" ref="U62:U64" si="20">T62*1.12</f>
        <v>18480</v>
      </c>
      <c r="V62" s="23" t="s">
        <v>22</v>
      </c>
      <c r="W62" s="42" t="s">
        <v>22</v>
      </c>
    </row>
    <row r="63" spans="1:23" s="21" customFormat="1" ht="75" x14ac:dyDescent="0.25">
      <c r="A63" s="43"/>
      <c r="B63" s="46" t="s">
        <v>327</v>
      </c>
      <c r="C63" s="44" t="s">
        <v>324</v>
      </c>
      <c r="D63" s="45" t="s">
        <v>333</v>
      </c>
      <c r="E63" s="45" t="s">
        <v>334</v>
      </c>
      <c r="F63" s="45" t="s">
        <v>331</v>
      </c>
      <c r="G63" s="45" t="s">
        <v>335</v>
      </c>
      <c r="H63" s="46"/>
      <c r="I63" s="44" t="s">
        <v>67</v>
      </c>
      <c r="J63" s="50">
        <v>0</v>
      </c>
      <c r="K63" s="26">
        <v>4.2023000000000001</v>
      </c>
      <c r="L63" s="44" t="s">
        <v>50</v>
      </c>
      <c r="M63" s="44" t="s">
        <v>51</v>
      </c>
      <c r="N63" s="44" t="s">
        <v>52</v>
      </c>
      <c r="O63" s="44" t="s">
        <v>78</v>
      </c>
      <c r="P63" s="44" t="s">
        <v>74</v>
      </c>
      <c r="Q63" s="30" t="s">
        <v>340</v>
      </c>
      <c r="R63" s="30">
        <v>100</v>
      </c>
      <c r="S63" s="30">
        <v>810</v>
      </c>
      <c r="T63" s="30">
        <f t="shared" si="19"/>
        <v>81000</v>
      </c>
      <c r="U63" s="30">
        <f t="shared" si="20"/>
        <v>90720.000000000015</v>
      </c>
      <c r="V63" s="23" t="s">
        <v>22</v>
      </c>
      <c r="W63" s="42" t="s">
        <v>22</v>
      </c>
    </row>
    <row r="64" spans="1:23" s="21" customFormat="1" ht="75" x14ac:dyDescent="0.25">
      <c r="A64" s="43"/>
      <c r="B64" s="46" t="s">
        <v>328</v>
      </c>
      <c r="C64" s="44" t="s">
        <v>325</v>
      </c>
      <c r="D64" s="45" t="s">
        <v>336</v>
      </c>
      <c r="E64" s="45" t="s">
        <v>337</v>
      </c>
      <c r="F64" s="45" t="s">
        <v>338</v>
      </c>
      <c r="G64" s="45" t="s">
        <v>339</v>
      </c>
      <c r="H64" s="46"/>
      <c r="I64" s="44" t="s">
        <v>67</v>
      </c>
      <c r="J64" s="50">
        <v>0</v>
      </c>
      <c r="K64" s="26">
        <v>4.2023000000000001</v>
      </c>
      <c r="L64" s="44" t="s">
        <v>50</v>
      </c>
      <c r="M64" s="44" t="s">
        <v>51</v>
      </c>
      <c r="N64" s="44" t="s">
        <v>52</v>
      </c>
      <c r="O64" s="44" t="s">
        <v>78</v>
      </c>
      <c r="P64" s="44" t="s">
        <v>74</v>
      </c>
      <c r="Q64" s="30" t="s">
        <v>128</v>
      </c>
      <c r="R64" s="30">
        <v>100</v>
      </c>
      <c r="S64" s="30">
        <v>130</v>
      </c>
      <c r="T64" s="30">
        <f t="shared" si="19"/>
        <v>13000</v>
      </c>
      <c r="U64" s="30">
        <f t="shared" si="20"/>
        <v>14560.000000000002</v>
      </c>
      <c r="V64" s="23" t="s">
        <v>22</v>
      </c>
      <c r="W64" s="42" t="s">
        <v>22</v>
      </c>
    </row>
    <row r="65" spans="1:40" s="21" customFormat="1" ht="75" x14ac:dyDescent="0.25">
      <c r="A65" s="43"/>
      <c r="B65" s="46" t="s">
        <v>341</v>
      </c>
      <c r="C65" s="44" t="s">
        <v>342</v>
      </c>
      <c r="D65" s="45" t="s">
        <v>343</v>
      </c>
      <c r="E65" s="45" t="s">
        <v>344</v>
      </c>
      <c r="F65" s="45" t="s">
        <v>345</v>
      </c>
      <c r="G65" s="45" t="s">
        <v>346</v>
      </c>
      <c r="H65" s="46"/>
      <c r="I65" s="44" t="s">
        <v>67</v>
      </c>
      <c r="J65" s="25">
        <v>0</v>
      </c>
      <c r="K65" s="26">
        <v>4.2023000000000001</v>
      </c>
      <c r="L65" s="44" t="s">
        <v>50</v>
      </c>
      <c r="M65" s="44" t="s">
        <v>51</v>
      </c>
      <c r="N65" s="44" t="s">
        <v>52</v>
      </c>
      <c r="O65" s="44" t="s">
        <v>78</v>
      </c>
      <c r="P65" s="44" t="s">
        <v>74</v>
      </c>
      <c r="Q65" s="30" t="s">
        <v>347</v>
      </c>
      <c r="R65" s="30">
        <v>40</v>
      </c>
      <c r="S65" s="30">
        <v>165</v>
      </c>
      <c r="T65" s="30">
        <f t="shared" ref="T65" si="21">R65*S65</f>
        <v>6600</v>
      </c>
      <c r="U65" s="30">
        <f t="shared" ref="U65" si="22">T65*1.12</f>
        <v>7392.0000000000009</v>
      </c>
      <c r="V65" s="23" t="s">
        <v>22</v>
      </c>
      <c r="W65" s="42" t="s">
        <v>22</v>
      </c>
    </row>
    <row r="66" spans="1:40" s="21" customFormat="1" ht="75" x14ac:dyDescent="0.25">
      <c r="A66" s="43"/>
      <c r="B66" s="46" t="s">
        <v>350</v>
      </c>
      <c r="C66" s="44" t="s">
        <v>348</v>
      </c>
      <c r="D66" s="45" t="s">
        <v>352</v>
      </c>
      <c r="E66" s="45" t="s">
        <v>182</v>
      </c>
      <c r="F66" s="45" t="s">
        <v>353</v>
      </c>
      <c r="G66" s="45" t="s">
        <v>354</v>
      </c>
      <c r="H66" s="46"/>
      <c r="I66" s="44" t="s">
        <v>67</v>
      </c>
      <c r="J66" s="25">
        <v>0</v>
      </c>
      <c r="K66" s="26">
        <v>4.2023000000000001</v>
      </c>
      <c r="L66" s="44" t="s">
        <v>50</v>
      </c>
      <c r="M66" s="44" t="s">
        <v>51</v>
      </c>
      <c r="N66" s="44" t="s">
        <v>52</v>
      </c>
      <c r="O66" s="44" t="s">
        <v>356</v>
      </c>
      <c r="P66" s="44" t="s">
        <v>74</v>
      </c>
      <c r="Q66" s="30" t="s">
        <v>128</v>
      </c>
      <c r="R66" s="30">
        <v>30</v>
      </c>
      <c r="S66" s="30">
        <v>732.76</v>
      </c>
      <c r="T66" s="30">
        <f t="shared" ref="T66:T67" si="23">R66*S66</f>
        <v>21982.799999999999</v>
      </c>
      <c r="U66" s="30">
        <f t="shared" ref="U66:U68" si="24">T66*1.12</f>
        <v>24620.736000000001</v>
      </c>
      <c r="V66" s="23" t="s">
        <v>22</v>
      </c>
      <c r="W66" s="42" t="s">
        <v>22</v>
      </c>
    </row>
    <row r="67" spans="1:40" s="21" customFormat="1" ht="75" x14ac:dyDescent="0.25">
      <c r="A67" s="43"/>
      <c r="B67" s="46" t="s">
        <v>351</v>
      </c>
      <c r="C67" s="44" t="s">
        <v>349</v>
      </c>
      <c r="D67" s="45" t="s">
        <v>352</v>
      </c>
      <c r="E67" s="45" t="s">
        <v>182</v>
      </c>
      <c r="F67" s="45" t="s">
        <v>353</v>
      </c>
      <c r="G67" s="45" t="s">
        <v>355</v>
      </c>
      <c r="H67" s="46"/>
      <c r="I67" s="44" t="s">
        <v>67</v>
      </c>
      <c r="J67" s="25">
        <v>0</v>
      </c>
      <c r="K67" s="26">
        <v>4.2023000000000001</v>
      </c>
      <c r="L67" s="44" t="s">
        <v>50</v>
      </c>
      <c r="M67" s="44" t="s">
        <v>51</v>
      </c>
      <c r="N67" s="44" t="s">
        <v>52</v>
      </c>
      <c r="O67" s="44" t="s">
        <v>356</v>
      </c>
      <c r="P67" s="44" t="s">
        <v>74</v>
      </c>
      <c r="Q67" s="30" t="s">
        <v>128</v>
      </c>
      <c r="R67" s="30">
        <v>30</v>
      </c>
      <c r="S67" s="30">
        <v>701.23</v>
      </c>
      <c r="T67" s="30">
        <f t="shared" si="23"/>
        <v>21036.9</v>
      </c>
      <c r="U67" s="30">
        <f t="shared" si="24"/>
        <v>23561.328000000005</v>
      </c>
      <c r="V67" s="23" t="s">
        <v>22</v>
      </c>
      <c r="W67" s="42" t="s">
        <v>22</v>
      </c>
    </row>
    <row r="68" spans="1:40" s="21" customFormat="1" ht="75" x14ac:dyDescent="0.25">
      <c r="A68" s="43"/>
      <c r="B68" s="46" t="s">
        <v>357</v>
      </c>
      <c r="C68" s="44" t="s">
        <v>358</v>
      </c>
      <c r="D68" s="45" t="s">
        <v>359</v>
      </c>
      <c r="E68" s="45" t="s">
        <v>360</v>
      </c>
      <c r="F68" s="45" t="s">
        <v>361</v>
      </c>
      <c r="G68" s="45" t="s">
        <v>362</v>
      </c>
      <c r="H68" s="46"/>
      <c r="I68" s="44" t="s">
        <v>67</v>
      </c>
      <c r="J68" s="25">
        <v>0</v>
      </c>
      <c r="K68" s="26">
        <v>5.2023000000000001</v>
      </c>
      <c r="L68" s="44" t="s">
        <v>50</v>
      </c>
      <c r="M68" s="44" t="s">
        <v>51</v>
      </c>
      <c r="N68" s="44" t="s">
        <v>238</v>
      </c>
      <c r="O68" s="44" t="s">
        <v>218</v>
      </c>
      <c r="P68" s="44" t="s">
        <v>53</v>
      </c>
      <c r="Q68" s="30" t="s">
        <v>127</v>
      </c>
      <c r="R68" s="30">
        <v>800</v>
      </c>
      <c r="S68" s="44">
        <v>232.14</v>
      </c>
      <c r="T68" s="30">
        <f>R68*S68</f>
        <v>185712</v>
      </c>
      <c r="U68" s="30">
        <f t="shared" si="24"/>
        <v>207997.44000000003</v>
      </c>
      <c r="V68" s="23" t="s">
        <v>22</v>
      </c>
      <c r="W68" s="42" t="s">
        <v>22</v>
      </c>
    </row>
    <row r="69" spans="1:40" s="21" customFormat="1" ht="75" x14ac:dyDescent="0.25">
      <c r="A69" s="43"/>
      <c r="B69" s="46" t="s">
        <v>363</v>
      </c>
      <c r="C69" s="44" t="s">
        <v>364</v>
      </c>
      <c r="D69" s="45" t="s">
        <v>365</v>
      </c>
      <c r="E69" s="45" t="s">
        <v>366</v>
      </c>
      <c r="F69" s="45" t="s">
        <v>367</v>
      </c>
      <c r="G69" s="45" t="s">
        <v>368</v>
      </c>
      <c r="H69" s="46"/>
      <c r="I69" s="44" t="s">
        <v>67</v>
      </c>
      <c r="J69" s="25">
        <v>0</v>
      </c>
      <c r="K69" s="26">
        <v>5.2023000000000001</v>
      </c>
      <c r="L69" s="44" t="s">
        <v>50</v>
      </c>
      <c r="M69" s="44" t="s">
        <v>51</v>
      </c>
      <c r="N69" s="44" t="s">
        <v>52</v>
      </c>
      <c r="O69" s="44" t="s">
        <v>78</v>
      </c>
      <c r="P69" s="44" t="s">
        <v>74</v>
      </c>
      <c r="Q69" s="30" t="s">
        <v>128</v>
      </c>
      <c r="R69" s="30">
        <v>100</v>
      </c>
      <c r="S69" s="44">
        <v>1790</v>
      </c>
      <c r="T69" s="30">
        <f>R69*S69</f>
        <v>179000</v>
      </c>
      <c r="U69" s="30">
        <f t="shared" ref="U69" si="25">T69*1.12</f>
        <v>200480.00000000003</v>
      </c>
      <c r="V69" s="23" t="s">
        <v>22</v>
      </c>
      <c r="W69" s="42" t="s">
        <v>22</v>
      </c>
    </row>
    <row r="70" spans="1:40" s="21" customFormat="1" ht="75" x14ac:dyDescent="0.25">
      <c r="A70" s="43"/>
      <c r="B70" s="46" t="s">
        <v>369</v>
      </c>
      <c r="C70" s="44" t="s">
        <v>370</v>
      </c>
      <c r="D70" s="45" t="s">
        <v>373</v>
      </c>
      <c r="E70" s="45" t="s">
        <v>374</v>
      </c>
      <c r="F70" s="45" t="s">
        <v>375</v>
      </c>
      <c r="G70" s="45" t="s">
        <v>376</v>
      </c>
      <c r="H70" s="46"/>
      <c r="I70" s="44" t="s">
        <v>67</v>
      </c>
      <c r="J70" s="25">
        <v>0</v>
      </c>
      <c r="K70" s="26">
        <v>5.2023000000000001</v>
      </c>
      <c r="L70" s="44" t="s">
        <v>50</v>
      </c>
      <c r="M70" s="44" t="s">
        <v>51</v>
      </c>
      <c r="N70" s="44" t="s">
        <v>52</v>
      </c>
      <c r="O70" s="44" t="s">
        <v>78</v>
      </c>
      <c r="P70" s="44" t="s">
        <v>74</v>
      </c>
      <c r="Q70" s="30" t="s">
        <v>128</v>
      </c>
      <c r="R70" s="30">
        <v>1500</v>
      </c>
      <c r="S70" s="44">
        <v>6.9</v>
      </c>
      <c r="T70" s="30">
        <f t="shared" ref="T70:T71" si="26">R70*S70</f>
        <v>10350</v>
      </c>
      <c r="U70" s="30">
        <f t="shared" ref="U70:U71" si="27">T70*1.12</f>
        <v>11592.000000000002</v>
      </c>
      <c r="V70" s="23" t="s">
        <v>22</v>
      </c>
      <c r="W70" s="42" t="s">
        <v>22</v>
      </c>
    </row>
    <row r="71" spans="1:40" s="21" customFormat="1" ht="75" x14ac:dyDescent="0.25">
      <c r="A71" s="43"/>
      <c r="B71" s="46" t="s">
        <v>372</v>
      </c>
      <c r="C71" s="44" t="s">
        <v>371</v>
      </c>
      <c r="D71" s="45" t="s">
        <v>377</v>
      </c>
      <c r="E71" s="45" t="s">
        <v>378</v>
      </c>
      <c r="F71" s="45" t="s">
        <v>379</v>
      </c>
      <c r="G71" s="45" t="s">
        <v>380</v>
      </c>
      <c r="H71" s="46"/>
      <c r="I71" s="44" t="s">
        <v>67</v>
      </c>
      <c r="J71" s="25">
        <v>0</v>
      </c>
      <c r="K71" s="26">
        <v>5.2023000000000001</v>
      </c>
      <c r="L71" s="44" t="s">
        <v>50</v>
      </c>
      <c r="M71" s="44" t="s">
        <v>51</v>
      </c>
      <c r="N71" s="44" t="s">
        <v>52</v>
      </c>
      <c r="O71" s="44" t="s">
        <v>78</v>
      </c>
      <c r="P71" s="44" t="s">
        <v>74</v>
      </c>
      <c r="Q71" s="30" t="s">
        <v>128</v>
      </c>
      <c r="R71" s="30">
        <v>2000</v>
      </c>
      <c r="S71" s="44">
        <v>10.7</v>
      </c>
      <c r="T71" s="30">
        <f t="shared" si="26"/>
        <v>21400</v>
      </c>
      <c r="U71" s="30">
        <f t="shared" si="27"/>
        <v>23968.000000000004</v>
      </c>
      <c r="V71" s="23" t="s">
        <v>22</v>
      </c>
      <c r="W71" s="42" t="s">
        <v>22</v>
      </c>
    </row>
    <row r="72" spans="1:40" s="21" customFormat="1" ht="75" x14ac:dyDescent="0.25">
      <c r="A72" s="43"/>
      <c r="B72" s="46" t="s">
        <v>381</v>
      </c>
      <c r="C72" s="44" t="s">
        <v>382</v>
      </c>
      <c r="D72" s="45" t="s">
        <v>383</v>
      </c>
      <c r="E72" s="45" t="s">
        <v>384</v>
      </c>
      <c r="F72" s="45" t="s">
        <v>385</v>
      </c>
      <c r="G72" s="45" t="s">
        <v>386</v>
      </c>
      <c r="H72" s="46"/>
      <c r="I72" s="44" t="s">
        <v>67</v>
      </c>
      <c r="J72" s="25">
        <v>0</v>
      </c>
      <c r="K72" s="26">
        <v>5.2023000000000001</v>
      </c>
      <c r="L72" s="44" t="s">
        <v>50</v>
      </c>
      <c r="M72" s="44" t="s">
        <v>51</v>
      </c>
      <c r="N72" s="44" t="s">
        <v>52</v>
      </c>
      <c r="O72" s="44" t="s">
        <v>103</v>
      </c>
      <c r="P72" s="44" t="s">
        <v>74</v>
      </c>
      <c r="Q72" s="30" t="s">
        <v>128</v>
      </c>
      <c r="R72" s="30">
        <v>1</v>
      </c>
      <c r="S72" s="30">
        <v>40000</v>
      </c>
      <c r="T72" s="30">
        <f t="shared" ref="T72" si="28">R72*S72</f>
        <v>40000</v>
      </c>
      <c r="U72" s="30">
        <f t="shared" ref="U72" si="29">T72*1.12</f>
        <v>44800.000000000007</v>
      </c>
      <c r="V72" s="23" t="s">
        <v>22</v>
      </c>
      <c r="W72" s="42" t="s">
        <v>22</v>
      </c>
    </row>
    <row r="73" spans="1:40" s="21" customFormat="1" x14ac:dyDescent="0.25">
      <c r="B73" s="58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1">
        <f>SUM(T12:T72)</f>
        <v>3160026484.9378572</v>
      </c>
      <c r="U73" s="61">
        <f>SUM(U12:U72)</f>
        <v>3539229663.1304007</v>
      </c>
      <c r="V73" s="60"/>
      <c r="W73" s="60"/>
      <c r="X73" s="60"/>
    </row>
    <row r="74" spans="1:40" s="21" customFormat="1" ht="12.75" customHeight="1" x14ac:dyDescent="0.25">
      <c r="B74" s="34"/>
      <c r="C74" s="62" t="s">
        <v>32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63"/>
      <c r="T74" s="63"/>
      <c r="U74" s="63"/>
      <c r="V74" s="26"/>
      <c r="W74" s="26"/>
      <c r="X74" s="64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</row>
    <row r="75" spans="1:40" s="21" customFormat="1" ht="180" x14ac:dyDescent="0.25">
      <c r="A75" s="21" t="s">
        <v>61</v>
      </c>
      <c r="B75" s="34" t="s">
        <v>66</v>
      </c>
      <c r="C75" s="66" t="s">
        <v>27</v>
      </c>
      <c r="D75" s="48" t="s">
        <v>38</v>
      </c>
      <c r="E75" s="49" t="s">
        <v>39</v>
      </c>
      <c r="F75" s="49" t="s">
        <v>39</v>
      </c>
      <c r="G75" s="49" t="s">
        <v>34</v>
      </c>
      <c r="H75" s="67" t="s">
        <v>23</v>
      </c>
      <c r="I75" s="25" t="s">
        <v>59</v>
      </c>
      <c r="J75" s="37">
        <v>100</v>
      </c>
      <c r="K75" s="26" t="s">
        <v>44</v>
      </c>
      <c r="L75" s="45" t="s">
        <v>30</v>
      </c>
      <c r="M75" s="45" t="s">
        <v>31</v>
      </c>
      <c r="N75" s="67" t="s">
        <v>21</v>
      </c>
      <c r="O75" s="45" t="s">
        <v>33</v>
      </c>
      <c r="P75" s="45" t="s">
        <v>25</v>
      </c>
      <c r="Q75" s="45" t="s">
        <v>21</v>
      </c>
      <c r="R75" s="68">
        <v>1</v>
      </c>
      <c r="S75" s="69">
        <v>978990618.648</v>
      </c>
      <c r="T75" s="69">
        <v>978990618.648</v>
      </c>
      <c r="U75" s="69">
        <v>1096469492.8857601</v>
      </c>
      <c r="V75" s="45" t="s">
        <v>22</v>
      </c>
      <c r="W75" s="45" t="s">
        <v>22</v>
      </c>
    </row>
    <row r="76" spans="1:40" s="21" customFormat="1" ht="180" x14ac:dyDescent="0.25">
      <c r="A76" s="21" t="s">
        <v>61</v>
      </c>
      <c r="B76" s="34" t="s">
        <v>66</v>
      </c>
      <c r="C76" s="66" t="s">
        <v>28</v>
      </c>
      <c r="D76" s="48" t="s">
        <v>40</v>
      </c>
      <c r="E76" s="49" t="s">
        <v>41</v>
      </c>
      <c r="F76" s="49" t="s">
        <v>41</v>
      </c>
      <c r="G76" s="49" t="s">
        <v>35</v>
      </c>
      <c r="H76" s="67" t="s">
        <v>23</v>
      </c>
      <c r="I76" s="25" t="s">
        <v>59</v>
      </c>
      <c r="J76" s="37">
        <v>100</v>
      </c>
      <c r="K76" s="26" t="s">
        <v>44</v>
      </c>
      <c r="L76" s="45" t="s">
        <v>30</v>
      </c>
      <c r="M76" s="45" t="s">
        <v>31</v>
      </c>
      <c r="N76" s="67" t="s">
        <v>21</v>
      </c>
      <c r="O76" s="45" t="s">
        <v>33</v>
      </c>
      <c r="P76" s="45" t="s">
        <v>25</v>
      </c>
      <c r="Q76" s="45" t="s">
        <v>21</v>
      </c>
      <c r="R76" s="68">
        <v>1</v>
      </c>
      <c r="S76" s="69">
        <v>34834363.82</v>
      </c>
      <c r="T76" s="69">
        <v>34834363.82</v>
      </c>
      <c r="U76" s="69">
        <v>39014487.478400007</v>
      </c>
      <c r="V76" s="45" t="s">
        <v>22</v>
      </c>
      <c r="W76" s="45" t="s">
        <v>22</v>
      </c>
    </row>
    <row r="77" spans="1:40" s="21" customFormat="1" ht="102.75" customHeight="1" x14ac:dyDescent="0.25">
      <c r="A77" s="21" t="s">
        <v>61</v>
      </c>
      <c r="B77" s="34" t="s">
        <v>66</v>
      </c>
      <c r="C77" s="66" t="s">
        <v>29</v>
      </c>
      <c r="D77" s="48" t="s">
        <v>38</v>
      </c>
      <c r="E77" s="49" t="s">
        <v>39</v>
      </c>
      <c r="F77" s="49" t="s">
        <v>39</v>
      </c>
      <c r="G77" s="49" t="s">
        <v>36</v>
      </c>
      <c r="H77" s="67" t="s">
        <v>23</v>
      </c>
      <c r="I77" s="25" t="s">
        <v>59</v>
      </c>
      <c r="J77" s="37">
        <v>100</v>
      </c>
      <c r="K77" s="26" t="s">
        <v>44</v>
      </c>
      <c r="L77" s="45" t="s">
        <v>30</v>
      </c>
      <c r="M77" s="45" t="s">
        <v>31</v>
      </c>
      <c r="N77" s="67" t="s">
        <v>21</v>
      </c>
      <c r="O77" s="45" t="s">
        <v>33</v>
      </c>
      <c r="P77" s="45" t="s">
        <v>24</v>
      </c>
      <c r="Q77" s="45" t="s">
        <v>21</v>
      </c>
      <c r="R77" s="68">
        <v>1</v>
      </c>
      <c r="S77" s="69">
        <v>0.01</v>
      </c>
      <c r="T77" s="69">
        <v>0.01</v>
      </c>
      <c r="U77" s="69">
        <v>1.1200000000000002E-2</v>
      </c>
      <c r="V77" s="45" t="s">
        <v>22</v>
      </c>
      <c r="W77" s="45" t="s">
        <v>22</v>
      </c>
    </row>
    <row r="78" spans="1:40" s="21" customFormat="1" ht="180" x14ac:dyDescent="0.25">
      <c r="A78" s="21" t="s">
        <v>61</v>
      </c>
      <c r="B78" s="34" t="s">
        <v>66</v>
      </c>
      <c r="C78" s="35" t="s">
        <v>55</v>
      </c>
      <c r="D78" s="48" t="s">
        <v>42</v>
      </c>
      <c r="E78" s="49" t="s">
        <v>43</v>
      </c>
      <c r="F78" s="49" t="s">
        <v>43</v>
      </c>
      <c r="G78" s="49" t="s">
        <v>37</v>
      </c>
      <c r="H78" s="37" t="s">
        <v>23</v>
      </c>
      <c r="I78" s="25" t="s">
        <v>59</v>
      </c>
      <c r="J78" s="37">
        <v>100</v>
      </c>
      <c r="K78" s="26" t="s">
        <v>44</v>
      </c>
      <c r="L78" s="38" t="s">
        <v>30</v>
      </c>
      <c r="M78" s="38" t="s">
        <v>31</v>
      </c>
      <c r="N78" s="37" t="s">
        <v>21</v>
      </c>
      <c r="O78" s="38" t="s">
        <v>33</v>
      </c>
      <c r="P78" s="38" t="s">
        <v>24</v>
      </c>
      <c r="Q78" s="38" t="s">
        <v>21</v>
      </c>
      <c r="R78" s="40">
        <v>1</v>
      </c>
      <c r="S78" s="41">
        <v>336525121.80000001</v>
      </c>
      <c r="T78" s="41">
        <v>336525121.80000001</v>
      </c>
      <c r="U78" s="41">
        <v>376908136.41600007</v>
      </c>
      <c r="V78" s="38" t="s">
        <v>22</v>
      </c>
      <c r="W78" s="38" t="s">
        <v>22</v>
      </c>
    </row>
    <row r="79" spans="1:40" s="21" customFormat="1" ht="75" x14ac:dyDescent="0.25">
      <c r="B79" s="34" t="s">
        <v>66</v>
      </c>
      <c r="C79" s="35" t="s">
        <v>62</v>
      </c>
      <c r="D79" s="48" t="s">
        <v>63</v>
      </c>
      <c r="E79" s="49" t="s">
        <v>64</v>
      </c>
      <c r="F79" s="49" t="s">
        <v>64</v>
      </c>
      <c r="G79" s="49" t="s">
        <v>65</v>
      </c>
      <c r="H79" s="36" t="s">
        <v>23</v>
      </c>
      <c r="I79" s="25" t="s">
        <v>67</v>
      </c>
      <c r="J79" s="37">
        <v>100</v>
      </c>
      <c r="K79" s="26">
        <v>1.2022999999999999</v>
      </c>
      <c r="L79" s="38" t="s">
        <v>30</v>
      </c>
      <c r="M79" s="39" t="s">
        <v>31</v>
      </c>
      <c r="N79" s="23" t="s">
        <v>66</v>
      </c>
      <c r="O79" s="23" t="s">
        <v>270</v>
      </c>
      <c r="P79" s="39" t="s">
        <v>68</v>
      </c>
      <c r="Q79" s="23" t="s">
        <v>66</v>
      </c>
      <c r="R79" s="40">
        <v>1</v>
      </c>
      <c r="S79" s="41">
        <v>139725</v>
      </c>
      <c r="T79" s="41">
        <v>139725</v>
      </c>
      <c r="U79" s="41">
        <v>156492</v>
      </c>
      <c r="V79" s="38" t="s">
        <v>22</v>
      </c>
      <c r="W79" s="38" t="s">
        <v>22</v>
      </c>
    </row>
    <row r="80" spans="1:40" s="21" customFormat="1" ht="180" x14ac:dyDescent="0.25">
      <c r="B80" s="34"/>
      <c r="C80" s="35" t="s">
        <v>93</v>
      </c>
      <c r="D80" s="24" t="s">
        <v>38</v>
      </c>
      <c r="E80" s="49" t="s">
        <v>39</v>
      </c>
      <c r="F80" s="49" t="s">
        <v>39</v>
      </c>
      <c r="G80" s="49" t="s">
        <v>92</v>
      </c>
      <c r="H80" s="36" t="s">
        <v>23</v>
      </c>
      <c r="I80" s="25" t="s">
        <v>94</v>
      </c>
      <c r="J80" s="37">
        <v>100</v>
      </c>
      <c r="K80" s="26">
        <v>2.2023000000000001</v>
      </c>
      <c r="L80" s="38" t="s">
        <v>30</v>
      </c>
      <c r="M80" s="39" t="s">
        <v>95</v>
      </c>
      <c r="N80" s="23" t="s">
        <v>66</v>
      </c>
      <c r="O80" s="23" t="s">
        <v>105</v>
      </c>
      <c r="P80" s="39" t="s">
        <v>96</v>
      </c>
      <c r="Q80" s="23" t="s">
        <v>21</v>
      </c>
      <c r="R80" s="40">
        <v>1</v>
      </c>
      <c r="S80" s="41">
        <v>28031.85</v>
      </c>
      <c r="T80" s="41">
        <v>28031.85</v>
      </c>
      <c r="U80" s="41">
        <v>31395.672000000002</v>
      </c>
      <c r="V80" s="38" t="s">
        <v>22</v>
      </c>
      <c r="W80" s="38" t="s">
        <v>22</v>
      </c>
    </row>
    <row r="81" spans="2:24" x14ac:dyDescent="0.25">
      <c r="B81" s="20"/>
      <c r="C81" s="19" t="s">
        <v>57</v>
      </c>
      <c r="D81" s="17"/>
      <c r="E81" s="17"/>
      <c r="F81" s="17"/>
      <c r="G81" s="17"/>
      <c r="H81" s="5"/>
      <c r="I81" s="5"/>
      <c r="J81" s="5"/>
      <c r="K81" s="5"/>
      <c r="L81" s="5"/>
      <c r="M81" s="5"/>
      <c r="N81" s="5"/>
      <c r="O81" s="5"/>
      <c r="P81" s="5"/>
      <c r="Q81" s="17"/>
      <c r="R81" s="17"/>
      <c r="S81" s="17"/>
      <c r="T81" s="18">
        <f>SUM(T75:T80)</f>
        <v>1350517861.128</v>
      </c>
      <c r="U81" s="18">
        <f>SUM(U75:U80)</f>
        <v>1512580004.4633601</v>
      </c>
      <c r="V81" s="17"/>
      <c r="W81" s="17"/>
      <c r="X81" s="4"/>
    </row>
    <row r="82" spans="2:24" x14ac:dyDescent="0.25">
      <c r="B82" s="20"/>
      <c r="C82" s="19" t="s">
        <v>58</v>
      </c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6">
        <f>T81+T73</f>
        <v>4510544346.0658569</v>
      </c>
      <c r="U82" s="6">
        <f>U81+U73</f>
        <v>5051809667.5937605</v>
      </c>
      <c r="V82" s="5"/>
      <c r="W82" s="5"/>
      <c r="X82" s="4"/>
    </row>
    <row r="87" spans="2:24" customFormat="1" ht="15.75" x14ac:dyDescent="0.25">
      <c r="E87" s="8"/>
      <c r="F87" s="8"/>
      <c r="G87" s="8"/>
      <c r="H87" s="8"/>
      <c r="I87" s="9"/>
    </row>
    <row r="88" spans="2:24" customFormat="1" ht="15.75" x14ac:dyDescent="0.25">
      <c r="E88" s="8"/>
      <c r="F88" s="8"/>
      <c r="G88" s="8"/>
      <c r="H88" s="8"/>
      <c r="I88" s="9"/>
    </row>
    <row r="89" spans="2:24" customFormat="1" ht="15.75" x14ac:dyDescent="0.25">
      <c r="E89" s="8"/>
      <c r="F89" s="8"/>
      <c r="G89" s="8"/>
      <c r="H89" s="8"/>
      <c r="I89" s="9"/>
    </row>
    <row r="90" spans="2:24" customFormat="1" ht="15.75" x14ac:dyDescent="0.25">
      <c r="E90" s="8"/>
      <c r="F90" s="8"/>
      <c r="G90" s="8"/>
      <c r="H90" s="8"/>
      <c r="I90" s="9"/>
      <c r="J90" s="10"/>
    </row>
    <row r="91" spans="2:24" customFormat="1" ht="15.75" x14ac:dyDescent="0.25">
      <c r="E91" s="8"/>
      <c r="F91" s="8"/>
      <c r="G91" s="8"/>
      <c r="H91" s="8"/>
      <c r="I91" s="9"/>
      <c r="J91" s="10"/>
    </row>
    <row r="92" spans="2:24" customFormat="1" ht="15.75" x14ac:dyDescent="0.25">
      <c r="E92" s="8"/>
      <c r="F92" s="8"/>
      <c r="G92" s="8"/>
      <c r="H92" s="8"/>
      <c r="I92" s="9"/>
      <c r="J92" s="10"/>
    </row>
    <row r="93" spans="2:24" customFormat="1" ht="15.75" x14ac:dyDescent="0.25">
      <c r="E93" s="8"/>
      <c r="F93" s="8"/>
      <c r="G93" s="8"/>
      <c r="H93" s="8"/>
      <c r="I93" s="8"/>
      <c r="J93" s="10"/>
      <c r="K93" s="10"/>
      <c r="M93" s="9"/>
    </row>
    <row r="94" spans="2:24" customFormat="1" ht="15.75" hidden="1" x14ac:dyDescent="0.25">
      <c r="D94" s="8"/>
      <c r="E94" s="8"/>
      <c r="F94" s="8"/>
      <c r="G94" s="8"/>
      <c r="H94" s="8"/>
      <c r="I94" s="10"/>
      <c r="J94" s="10"/>
      <c r="K94" s="11"/>
      <c r="L94" s="9"/>
    </row>
    <row r="95" spans="2:24" customFormat="1" x14ac:dyDescent="0.25">
      <c r="C95" s="12"/>
      <c r="D95" s="1"/>
      <c r="E95" s="13"/>
      <c r="F95" s="13"/>
      <c r="G95" s="13"/>
      <c r="H95" s="13"/>
      <c r="I95" s="13"/>
      <c r="J95" s="13"/>
      <c r="K95" s="14"/>
      <c r="L95" s="15"/>
    </row>
    <row r="96" spans="2:24" customFormat="1" x14ac:dyDescent="0.25">
      <c r="C96" s="12"/>
      <c r="D96" s="1"/>
      <c r="E96" s="13"/>
      <c r="F96" s="13"/>
      <c r="G96" s="13"/>
      <c r="H96" s="13"/>
      <c r="I96" s="13"/>
      <c r="J96" s="13"/>
      <c r="K96" s="14"/>
      <c r="L96" s="15"/>
    </row>
    <row r="97" spans="3:12" customFormat="1" x14ac:dyDescent="0.25">
      <c r="C97" s="12"/>
      <c r="D97" s="1"/>
      <c r="E97" s="13"/>
      <c r="F97" s="13"/>
      <c r="G97" s="13"/>
      <c r="H97" s="13"/>
      <c r="I97" s="13"/>
      <c r="J97" s="13"/>
      <c r="K97" s="14"/>
      <c r="L97" s="15"/>
    </row>
    <row r="98" spans="3:12" customFormat="1" x14ac:dyDescent="0.25">
      <c r="C98" s="12"/>
      <c r="D98" s="1"/>
      <c r="E98" s="16"/>
      <c r="F98" s="13"/>
      <c r="G98" s="13"/>
      <c r="H98" s="13"/>
      <c r="I98" s="13"/>
      <c r="J98" s="13"/>
      <c r="K98" s="14"/>
      <c r="L98" s="15"/>
    </row>
    <row r="99" spans="3:12" customFormat="1" x14ac:dyDescent="0.25">
      <c r="C99" s="12"/>
      <c r="D99" s="1"/>
      <c r="E99" s="13"/>
      <c r="F99" s="13"/>
      <c r="G99" s="13"/>
      <c r="H99" s="13"/>
      <c r="I99" s="13"/>
      <c r="J99" s="13"/>
      <c r="K99" s="14"/>
      <c r="L99" s="15"/>
    </row>
    <row r="100" spans="3:12" customFormat="1" x14ac:dyDescent="0.25">
      <c r="C100" s="12"/>
      <c r="D100" s="1"/>
      <c r="E100" s="13"/>
      <c r="F100" s="13"/>
      <c r="G100" s="13"/>
      <c r="H100" s="13"/>
      <c r="I100" s="13"/>
      <c r="J100" s="13"/>
      <c r="K100" s="14"/>
      <c r="L100" s="15"/>
    </row>
    <row r="101" spans="3:12" customFormat="1" x14ac:dyDescent="0.25">
      <c r="C101" s="12"/>
      <c r="D101" s="1"/>
      <c r="E101" s="13"/>
      <c r="F101" s="13"/>
      <c r="G101" s="13"/>
      <c r="H101" s="13"/>
      <c r="I101" s="13"/>
      <c r="J101" s="13"/>
      <c r="K101" s="14"/>
      <c r="L101" s="15"/>
    </row>
    <row r="102" spans="3:12" customFormat="1" x14ac:dyDescent="0.25">
      <c r="D102" s="12"/>
      <c r="E102" s="13"/>
      <c r="F102" s="13"/>
      <c r="G102" s="13"/>
      <c r="H102" s="13"/>
      <c r="I102" s="13"/>
      <c r="J102" s="13"/>
      <c r="K102" s="14"/>
      <c r="L102" s="15"/>
    </row>
  </sheetData>
  <autoFilter ref="A10:AN82"/>
  <dataValidations count="1">
    <dataValidation type="whole" allowBlank="1" showInputMessage="1" showErrorMessage="1" sqref="J75:J80">
      <formula1>0</formula1>
      <formula2>100</formula2>
    </dataValidation>
  </dataValidations>
  <printOptions horizontalCentered="1"/>
  <pageMargins left="0.11811023622047245" right="0.11811023622047245" top="0.19685039370078741" bottom="0.19685039370078741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2023-04-25T08:09:22Z</cp:lastPrinted>
  <dcterms:created xsi:type="dcterms:W3CDTF">2021-10-12T10:44:16Z</dcterms:created>
  <dcterms:modified xsi:type="dcterms:W3CDTF">2023-04-27T03:33:12Z</dcterms:modified>
</cp:coreProperties>
</file>