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125" windowWidth="28980" windowHeight="687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Report'!$A$10:$Y$55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43" i="1" l="1"/>
  <c r="U43" i="1" l="1"/>
  <c r="T42" i="1"/>
  <c r="U42" i="1" s="1"/>
  <c r="T33" i="1" l="1"/>
  <c r="U33" i="1" s="1"/>
  <c r="T34" i="1"/>
  <c r="U34" i="1"/>
  <c r="T35" i="1"/>
  <c r="U35" i="1" s="1"/>
  <c r="T36" i="1"/>
  <c r="U36" i="1" s="1"/>
  <c r="T37" i="1"/>
  <c r="U37" i="1"/>
  <c r="T38" i="1"/>
  <c r="U38" i="1" s="1"/>
  <c r="T39" i="1"/>
  <c r="U39" i="1" s="1"/>
  <c r="T40" i="1"/>
  <c r="U40" i="1" s="1"/>
  <c r="T41" i="1"/>
  <c r="U41" i="1" s="1"/>
  <c r="T25" i="1" l="1"/>
  <c r="U25" i="1" s="1"/>
  <c r="T26" i="1"/>
  <c r="U26" i="1" s="1"/>
  <c r="T27" i="1"/>
  <c r="U27" i="1" s="1"/>
  <c r="T28" i="1"/>
  <c r="U28" i="1" s="1"/>
  <c r="T29" i="1"/>
  <c r="U29" i="1" s="1"/>
  <c r="T30" i="1"/>
  <c r="U30" i="1" s="1"/>
  <c r="T31" i="1"/>
  <c r="U31" i="1" s="1"/>
  <c r="T32" i="1"/>
  <c r="U32" i="1"/>
  <c r="T24" i="1" l="1"/>
  <c r="U24" i="1" s="1"/>
  <c r="T23" i="1" l="1"/>
  <c r="U23" i="1"/>
  <c r="T22" i="1"/>
  <c r="U22" i="1" s="1"/>
  <c r="T21" i="1" l="1"/>
  <c r="U21" i="1" s="1"/>
  <c r="T14" i="1" l="1"/>
  <c r="U14" i="1" s="1"/>
  <c r="T15" i="1"/>
  <c r="U15" i="1" s="1"/>
  <c r="T16" i="1"/>
  <c r="U16" i="1" s="1"/>
  <c r="T17" i="1"/>
  <c r="U17" i="1" s="1"/>
  <c r="T18" i="1"/>
  <c r="U18" i="1" s="1"/>
  <c r="T19" i="1"/>
  <c r="U19" i="1" s="1"/>
  <c r="T20" i="1"/>
  <c r="U20" i="1" s="1"/>
  <c r="T13" i="1" l="1"/>
  <c r="U13" i="1" s="1"/>
  <c r="T53" i="1" l="1"/>
  <c r="U53" i="1" s="1"/>
  <c r="T52" i="1"/>
  <c r="U52" i="1" s="1"/>
  <c r="T51" i="1" l="1"/>
  <c r="U51" i="1" s="1"/>
  <c r="T50" i="1" l="1"/>
  <c r="T49" i="1"/>
  <c r="U49" i="1" s="1"/>
  <c r="U50" i="1" l="1"/>
  <c r="T46" i="1"/>
  <c r="T47" i="1"/>
  <c r="U47" i="1" s="1"/>
  <c r="T48" i="1"/>
  <c r="T54" i="1" l="1"/>
  <c r="U48" i="1"/>
  <c r="U46" i="1"/>
  <c r="T12" i="1"/>
  <c r="T44" i="1" s="1"/>
  <c r="T55" i="1" l="1"/>
  <c r="U54" i="1"/>
  <c r="U12" i="1"/>
  <c r="U44" i="1" s="1"/>
  <c r="U55" i="1" l="1"/>
</calcChain>
</file>

<file path=xl/sharedStrings.xml><?xml version="1.0" encoding="utf-8"?>
<sst xmlns="http://schemas.openxmlformats.org/spreadsheetml/2006/main" count="674" uniqueCount="236">
  <si>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</si>
  <si>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</si>
  <si>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</si>
  <si>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</si>
  <si>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</si>
  <si>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</si>
  <si>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</si>
  <si>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</si>
  <si>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</si>
  <si>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</si>
  <si>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</si>
  <si>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</si>
  <si>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</si>
  <si>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</si>
  <si>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</si>
  <si>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</si>
  <si>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</si>
  <si>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</si>
  <si>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</si>
  <si>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</si>
  <si>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</si>
  <si>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</si>
  <si>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Приложение 1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</si>
  <si>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</si>
  <si>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</si>
  <si>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</si>
  <si>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</si>
  <si>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</si>
  <si>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</si>
  <si>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</si>
  <si>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</si>
  <si>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</si>
  <si>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</si>
  <si>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</si>
  <si>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</si>
  <si>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</si>
  <si>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</si>
  <si>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</si>
  <si>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</si>
  <si>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</si>
  <si>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Киловатт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</si>
  <si>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</si>
  <si>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</si>
  <si>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</si>
  <si>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</si>
  <si>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</si>
  <si>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</si>
  <si>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- </t>
  </si>
  <si>
    <t>Код ТМЦ</t>
  </si>
  <si>
    <t>Оказание услуг по пользованию национальной электрической сетью</t>
  </si>
  <si>
    <t>1 Т</t>
  </si>
  <si>
    <t>с 01.2024 по 12.2024 (включительно)</t>
  </si>
  <si>
    <t xml:space="preserve">Оказание услуг по организации балансирования производства потребления электрической энергии 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</si>
  <si>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</si>
  <si>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</si>
  <si>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5 У</t>
  </si>
  <si>
    <t>6 У</t>
  </si>
  <si>
    <t xml:space="preserve">Окончательный платеж - 0%, Промежуточный платеж - 100% , Предоплата - 0% </t>
  </si>
  <si>
    <t xml:space="preserve">Окончательный платеж - 0%, Промежуточный платеж - 0% , Предоплата - 100% </t>
  </si>
  <si>
    <t>Окончательный платеж - 0%, Промежуточный платеж - 0% , Предоплата - 100%</t>
  </si>
  <si>
    <t>ОИ</t>
  </si>
  <si>
    <t>7 У</t>
  </si>
  <si>
    <t>Оказание услуги по передаче и распределению электрической энергии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</si>
  <si>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</si>
  <si>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</si>
  <si>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</si>
  <si>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</si>
  <si>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</si>
  <si>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Услуги по снабжению электрической энергией</t>
  </si>
  <si>
    <t>550000000, Павлодарская область,  с. Баянаул, ЦО Жасыбай</t>
  </si>
  <si>
    <t>00290022641</t>
  </si>
  <si>
    <t>2 Т</t>
  </si>
  <si>
    <t>271224.300.000001</t>
  </si>
  <si>
    <t>Реле</t>
  </si>
  <si>
    <t>промежуточное</t>
  </si>
  <si>
    <t>РЕЛЕ SIR6W 220-240VAC/DC-R</t>
  </si>
  <si>
    <t>73-1-9</t>
  </si>
  <si>
    <t>ШТ</t>
  </si>
  <si>
    <t>Окончательный платеж -100%, Промежуточный платеж - 0% , Предоплата - 0%</t>
  </si>
  <si>
    <t>По декабрь 2024, согласно письменным заявкам заказчика, в течение 30 календарных дней</t>
  </si>
  <si>
    <t>2-1 У</t>
  </si>
  <si>
    <t>3-1 У</t>
  </si>
  <si>
    <t xml:space="preserve"> 4-1 У</t>
  </si>
  <si>
    <t xml:space="preserve">Годовой план закупок товаров, работ и услуг с применением Особого порядка ТОО "Богатырь Комир" на 2024 год </t>
  </si>
  <si>
    <t>8-1 У</t>
  </si>
  <si>
    <t>9-1 У</t>
  </si>
  <si>
    <t>00110012672</t>
  </si>
  <si>
    <t>00110032085</t>
  </si>
  <si>
    <t>00110032666</t>
  </si>
  <si>
    <t>00110040722</t>
  </si>
  <si>
    <t>00110042596</t>
  </si>
  <si>
    <t>00110042836</t>
  </si>
  <si>
    <t>00110050206</t>
  </si>
  <si>
    <t>3 Т</t>
  </si>
  <si>
    <t>4 Т</t>
  </si>
  <si>
    <t>5 Т</t>
  </si>
  <si>
    <t>6 Т</t>
  </si>
  <si>
    <t>7 Т</t>
  </si>
  <si>
    <t>8 Т</t>
  </si>
  <si>
    <t>9 Т</t>
  </si>
  <si>
    <t>271240.900.000128</t>
  </si>
  <si>
    <t>Приставка пневматическая</t>
  </si>
  <si>
    <t>для создания выдержки времени при выключении контактора</t>
  </si>
  <si>
    <t xml:space="preserve">ПРИСТАВКА ВЫДЕРЖКИ ВРЕМЕНИ </t>
  </si>
  <si>
    <t>271221.300.000002</t>
  </si>
  <si>
    <t>Предохранитель</t>
  </si>
  <si>
    <t>плавкий, номинальный ток 1 А</t>
  </si>
  <si>
    <t>ПРЕДОХРАНИТЕЛЬ  1А 250В</t>
  </si>
  <si>
    <t>271221.300.000000</t>
  </si>
  <si>
    <t>плавкий, номинальный ток 0,5 А</t>
  </si>
  <si>
    <t>ВСТАВКА ПЛАВКАЯ  0.315А 250В</t>
  </si>
  <si>
    <t>279033.300.000005</t>
  </si>
  <si>
    <t>Кнопка</t>
  </si>
  <si>
    <t>для электросигнализации</t>
  </si>
  <si>
    <t>КНОПКА КЕ 011У3 ИСП2 ТОЛКАТЕЛЬ ЧЕРНЫЙ</t>
  </si>
  <si>
    <t>271231.900.000016</t>
  </si>
  <si>
    <t>Ящик</t>
  </si>
  <si>
    <t>силовой, серия ЯРВ</t>
  </si>
  <si>
    <t>ЯЩИК КАБЕЛЬНЫЙ ЯКГМ 20*2</t>
  </si>
  <si>
    <t>271223.700.000010</t>
  </si>
  <si>
    <t>тактовая</t>
  </si>
  <si>
    <t>КНОПКА ТАКТОВАЯ 6*6 УГЛОВАЯ</t>
  </si>
  <si>
    <t>271223.700.000070</t>
  </si>
  <si>
    <t>Переключатель</t>
  </si>
  <si>
    <t>управления, серия ПЕ-031</t>
  </si>
  <si>
    <t>ПЕРЕКЛЮЧАТЕЛЬ ПЕ-032 УХЛ-3 ТИП 1С</t>
  </si>
  <si>
    <t>По декабрь 2024, согласно письменным заявкам заказчика, в течение 15 рабочих дней</t>
  </si>
  <si>
    <t>Окончательный платеж -0%, Промежуточный платеж - 0% , Предоплата - 100%</t>
  </si>
  <si>
    <t>00290031915</t>
  </si>
  <si>
    <t>10 Т</t>
  </si>
  <si>
    <t>266012.900.000044</t>
  </si>
  <si>
    <t>Динамометр</t>
  </si>
  <si>
    <t>для поверки испытательных рабочих средств измерений, переносной</t>
  </si>
  <si>
    <t>ДИНАМОМЕТР 0,25 ... 5 кН</t>
  </si>
  <si>
    <t>По декабрь 2024, согласно письменным заявкам заказчика, в течение 60 рабочих дней</t>
  </si>
  <si>
    <t>00310032685</t>
  </si>
  <si>
    <t>172213.000.000002</t>
  </si>
  <si>
    <t>Форма</t>
  </si>
  <si>
    <t>бумажная, кулинарная</t>
  </si>
  <si>
    <t>00310032684</t>
  </si>
  <si>
    <t>11 Т</t>
  </si>
  <si>
    <t>12 Т</t>
  </si>
  <si>
    <t>ФОРМА БУМАЖНАЯ ДЛЯ ВЫПЕЧКИ 70*85</t>
  </si>
  <si>
    <t>ФОРМА БУМАЖНАЯ ДЛЯ ВЫПЕЧКИ 70*60</t>
  </si>
  <si>
    <t>289421.300.000000</t>
  </si>
  <si>
    <t>Доска</t>
  </si>
  <si>
    <t>гладильная</t>
  </si>
  <si>
    <t>ДОСКА ГЛАДИЛЬНАЯ</t>
  </si>
  <si>
    <t>13 Т</t>
  </si>
  <si>
    <t>00310050879</t>
  </si>
  <si>
    <t>00770002072</t>
  </si>
  <si>
    <t>263030.900.000024</t>
  </si>
  <si>
    <t>для программного коммутатора</t>
  </si>
  <si>
    <t>ПРЕДОХРАНИТЕЛЬ  19ММ 5А 32В</t>
  </si>
  <si>
    <t>00770002073</t>
  </si>
  <si>
    <t>ПРЕДОХРАНИТЕЛЬ  19ММ 15А 32В</t>
  </si>
  <si>
    <t>00770002074</t>
  </si>
  <si>
    <t>ПРЕДОХРАНИТЕЛЬ  19ММ 10А 32В</t>
  </si>
  <si>
    <t>00770011533</t>
  </si>
  <si>
    <t>271210.900.000056</t>
  </si>
  <si>
    <t>Предохранитель электрический</t>
  </si>
  <si>
    <t>тип F2A, напряжение 250 В, размер 6*32 </t>
  </si>
  <si>
    <t>ПРЕДОХРАНИТЕЛЬ FS-63-G-F-10.0/250</t>
  </si>
  <si>
    <t>00770011534</t>
  </si>
  <si>
    <t>271210.900.000049</t>
  </si>
  <si>
    <t>тип F2A, напряжение 250 В, размер 5*20 </t>
  </si>
  <si>
    <t>ПРЕДОХРАНИТЕЛЬ FS-52-G-F-10.0/250</t>
  </si>
  <si>
    <t>00770011535</t>
  </si>
  <si>
    <t>ПРЕДОХРАНИТЕЛЬ FS-52-G-F-3.15/250</t>
  </si>
  <si>
    <t>00770011537</t>
  </si>
  <si>
    <t>ПРЕДОХРАНИТЕЛЬ FS-52-G-F-1.0/250</t>
  </si>
  <si>
    <t>00770011538</t>
  </si>
  <si>
    <t>ПРЕДОХРАНИТЕЛЬ FS-52-G-F-2.0/250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</si>
  <si>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</si>
  <si>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</si>
  <si>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</si>
  <si>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</si>
  <si>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</si>
  <si>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</si>
  <si>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</si>
  <si>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</si>
  <si>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Окончательный платеж - 100%, Промежуточный платеж - 0% , Предоплата - 0%</t>
  </si>
  <si>
    <t xml:space="preserve">С даты подписания Договора по декабрь 2024, согласно письменным заявкам заказчика, в течение 30 календарных дней  </t>
  </si>
  <si>
    <t>С даты подписания Договора по декабрь 2024, согласно письменным заявкам заказчика, в течение 30 рабочих дней</t>
  </si>
  <si>
    <t>00770010103</t>
  </si>
  <si>
    <t>00770010105</t>
  </si>
  <si>
    <t>00770010801</t>
  </si>
  <si>
    <t>00770010802</t>
  </si>
  <si>
    <t>00770010818</t>
  </si>
  <si>
    <t>00770011105</t>
  </si>
  <si>
    <t>00770011629</t>
  </si>
  <si>
    <t>00770012554</t>
  </si>
  <si>
    <t>00770012581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</si>
  <si>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</si>
  <si>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</si>
  <si>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</si>
  <si>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</si>
  <si>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</si>
  <si>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</si>
  <si>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</si>
  <si>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</si>
  <si>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</si>
  <si>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</si>
  <si>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</si>
  <si>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</si>
  <si>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</si>
  <si>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</si>
  <si>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ЭЛЕКТРИЧЕСКИЙ ПАЯЛЬНИК 100ВТ</t>
  </si>
  <si>
    <t>ЭЛЕКТРИЧЕСКИЙ ПАЯЛЬНИК 80ВТ</t>
  </si>
  <si>
    <t>ЭЛЕКТРИЧЕСКИЙ ПАЯЛЬНИК ЭСПН 25ВТ 220В</t>
  </si>
  <si>
    <t>ЭЛЕКТРИЧЕСКИЙ ПАЯЛЬНИК 220В 40ВТ</t>
  </si>
  <si>
    <t>ЭЛЕКТРИЧЕСКИЙ ПАЯЛЬНИК 200ВТ 220В</t>
  </si>
  <si>
    <t>"ПАЯЛЬНИК ЭЛЕТРИЧЕСКИЙ 500ВТ 220В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</si>
  <si>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</si>
  <si>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</si>
  <si>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</si>
  <si>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</si>
  <si>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t xml:space="preserve">С даты подписания Договора по декабрь 2024, согласно письменным заявкам заказчика, в течение 60 календарных дней  </t>
  </si>
  <si>
    <t>шт</t>
  </si>
  <si>
    <t>Прогноз внутристрановой ценности, %</t>
  </si>
  <si>
    <t>31 Т</t>
  </si>
  <si>
    <t>00980070954</t>
  </si>
  <si>
    <t>257330.650.000027</t>
  </si>
  <si>
    <t>Инструмент специализированный</t>
  </si>
  <si>
    <t xml:space="preserve">ИНСТРУМЕНТ ИН-20 </t>
  </si>
  <si>
    <t xml:space="preserve">С даты подписания Договора по декабрь 2024, согласно письменным заявкам заказчика, в течение 10 рабочих дней  </t>
  </si>
  <si>
    <t>шт.</t>
  </si>
  <si>
    <t>для монтажа многопарных модулей</t>
  </si>
  <si>
    <t>32 Т</t>
  </si>
  <si>
    <t>00980071603</t>
  </si>
  <si>
    <t>282970.300.000018</t>
  </si>
  <si>
    <t>ПАЯЛЬНИК</t>
  </si>
  <si>
    <t>для низкотемпературной пайки, электрический</t>
  </si>
  <si>
    <t>ПАЯЛЬНИК С ПИСТОЛЕТНОЙ ПЛАСТМАССОВОЙ РУКОЯТКОЙ</t>
  </si>
  <si>
    <t>С даты подписания Договора в течение 10 календарных дней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</si>
  <si>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166 от 06.02.2024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</si>
</sst>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11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0" fontId="3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3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4" fillId="2" borderId="12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4" fontId="6" fillId="2" borderId="4" xfId="0" applyNumberFormat="1" applyFont="1" applyFill="1" applyBorder="1" applyAlignment="1">
      <alignment horizontal="left" vertical="top" wrapText="1"/>
    </xf>
    <xf numFmtId="0" fontId="0" fillId="2" borderId="8" xfId="0" applyFill="1" applyBorder="1"/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4" fillId="2" borderId="1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6" fillId="2" borderId="4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164" fontId="6" fillId="2" borderId="3" xfId="0" applyNumberFormat="1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164" fontId="6" fillId="2" borderId="8" xfId="0" applyNumberFormat="1" applyFont="1" applyFill="1" applyBorder="1" applyAlignment="1">
      <alignment horizontal="left" vertical="top" wrapText="1"/>
    </xf>
    <xf numFmtId="4" fontId="6" fillId="2" borderId="8" xfId="0" applyNumberFormat="1" applyFont="1" applyFill="1" applyBorder="1" applyAlignment="1">
      <alignment horizontal="left" vertical="top" wrapText="1"/>
    </xf>
    <xf numFmtId="164" fontId="6" fillId="2" borderId="7" xfId="0" applyNumberFormat="1" applyFont="1" applyFill="1" applyBorder="1" applyAlignment="1">
      <alignment horizontal="left" vertical="top" wrapText="1"/>
    </xf>
    <xf numFmtId="4" fontId="6" fillId="2" borderId="7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</cellXfs>
  <cellStyles count="6">
    <cellStyle name="Обычный" xfId="0" builtinId="0"/>
    <cellStyle name="Обычный 2" xfId="1"/>
    <cellStyle name="Обычный 2 2 2" xfId="4"/>
    <cellStyle name="Обычный 2 4" xfId="5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topLeftCell="B1" zoomScale="80" zoomScaleNormal="80" workbookViewId="0">
      <selection activeCell="F75" sqref="F75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7.42578125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2.140625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5" width="10.42578125" style="1" customWidth="1"/>
    <col min="26" max="16384" width="9.140625" style="1"/>
  </cols>
  <sheetData>
    <row r="1" spans="1:25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22</v>
      </c>
    </row>
    <row r="2" spans="1:25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25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45</v>
      </c>
    </row>
    <row r="4" spans="1:25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235</v>
      </c>
    </row>
    <row r="5" spans="1:25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25" x14ac:dyDescent="0.25">
      <c r="D6" s="3"/>
      <c r="E6" s="3" t="s">
        <v>83</v>
      </c>
      <c r="F6" s="3"/>
      <c r="G6" s="3"/>
      <c r="H6" s="3"/>
      <c r="I6" s="3"/>
      <c r="J6" s="3"/>
      <c r="K6" s="3"/>
      <c r="L6" s="3"/>
    </row>
    <row r="7" spans="1:25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25" ht="15.75" thickBot="1" x14ac:dyDescent="0.3"/>
    <row r="9" spans="1:25" ht="86.25" customHeight="1" thickBot="1" x14ac:dyDescent="0.3">
      <c r="B9" s="2" t="s">
        <v>48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219</v>
      </c>
      <c r="K9" s="2" t="s">
        <v>7</v>
      </c>
      <c r="L9" s="2" t="s">
        <v>8</v>
      </c>
      <c r="M9" s="2" t="s">
        <v>9</v>
      </c>
      <c r="N9" s="2" t="s">
        <v>10</v>
      </c>
      <c r="O9" s="2" t="s">
        <v>11</v>
      </c>
      <c r="P9" s="2" t="s">
        <v>12</v>
      </c>
      <c r="Q9" s="2" t="s">
        <v>13</v>
      </c>
      <c r="R9" s="2" t="s">
        <v>14</v>
      </c>
      <c r="S9" s="2" t="s">
        <v>15</v>
      </c>
      <c r="T9" s="2" t="s">
        <v>16</v>
      </c>
      <c r="U9" s="2" t="s">
        <v>17</v>
      </c>
      <c r="V9" s="2" t="s">
        <v>18</v>
      </c>
      <c r="W9" s="2" t="s">
        <v>19</v>
      </c>
      <c r="X9" s="4"/>
      <c r="Y9" s="4"/>
    </row>
    <row r="10" spans="1:25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</row>
    <row r="11" spans="1:25" x14ac:dyDescent="0.25">
      <c r="C11" s="4" t="s">
        <v>41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5" s="12" customFormat="1" ht="60" customHeight="1" x14ac:dyDescent="0.25">
      <c r="A12" s="12" t="s">
        <v>46</v>
      </c>
      <c r="B12" s="17" t="s">
        <v>47</v>
      </c>
      <c r="C12" s="36" t="s">
        <v>50</v>
      </c>
      <c r="D12" s="22" t="s">
        <v>33</v>
      </c>
      <c r="E12" s="23" t="s">
        <v>34</v>
      </c>
      <c r="F12" s="23" t="s">
        <v>35</v>
      </c>
      <c r="G12" s="23" t="s">
        <v>36</v>
      </c>
      <c r="H12" s="39" t="s">
        <v>60</v>
      </c>
      <c r="I12" s="13" t="s">
        <v>44</v>
      </c>
      <c r="J12" s="13">
        <v>0</v>
      </c>
      <c r="K12" s="14">
        <v>11.202299999999999</v>
      </c>
      <c r="L12" s="41" t="s">
        <v>37</v>
      </c>
      <c r="M12" s="15" t="s">
        <v>38</v>
      </c>
      <c r="N12" s="37" t="s">
        <v>39</v>
      </c>
      <c r="O12" s="15" t="s">
        <v>51</v>
      </c>
      <c r="P12" s="15" t="s">
        <v>59</v>
      </c>
      <c r="Q12" s="15" t="s">
        <v>40</v>
      </c>
      <c r="R12" s="38">
        <v>367469775</v>
      </c>
      <c r="S12" s="24">
        <v>13.4178</v>
      </c>
      <c r="T12" s="24">
        <f t="shared" ref="T12" si="0">R12*S12</f>
        <v>4930635946.9949999</v>
      </c>
      <c r="U12" s="24">
        <f t="shared" ref="U12" si="1">T12*1.12</f>
        <v>5522312260.6344004</v>
      </c>
      <c r="V12" s="15" t="s">
        <v>21</v>
      </c>
      <c r="W12" s="16" t="s">
        <v>21</v>
      </c>
    </row>
    <row r="13" spans="1:25" s="12" customFormat="1" ht="75" x14ac:dyDescent="0.25">
      <c r="B13" s="40" t="s">
        <v>70</v>
      </c>
      <c r="C13" s="40" t="s">
        <v>71</v>
      </c>
      <c r="D13" s="40" t="s">
        <v>72</v>
      </c>
      <c r="E13" s="40" t="s">
        <v>73</v>
      </c>
      <c r="F13" s="40" t="s">
        <v>74</v>
      </c>
      <c r="G13" s="40" t="s">
        <v>75</v>
      </c>
      <c r="H13" s="42" t="s">
        <v>60</v>
      </c>
      <c r="I13" s="13" t="s">
        <v>76</v>
      </c>
      <c r="J13" s="13">
        <v>0</v>
      </c>
      <c r="K13" s="14">
        <v>12.202299999999999</v>
      </c>
      <c r="L13" s="41" t="s">
        <v>37</v>
      </c>
      <c r="M13" s="15" t="s">
        <v>38</v>
      </c>
      <c r="N13" s="37" t="s">
        <v>39</v>
      </c>
      <c r="O13" s="42" t="s">
        <v>79</v>
      </c>
      <c r="P13" s="15" t="s">
        <v>78</v>
      </c>
      <c r="Q13" s="38" t="s">
        <v>77</v>
      </c>
      <c r="R13" s="38">
        <v>48</v>
      </c>
      <c r="S13" s="38">
        <v>5680</v>
      </c>
      <c r="T13" s="24">
        <f t="shared" ref="T13" si="2">R13*S13</f>
        <v>272640</v>
      </c>
      <c r="U13" s="24">
        <f t="shared" ref="U13" si="3">T13*1.12</f>
        <v>305356.80000000005</v>
      </c>
      <c r="V13" s="15" t="s">
        <v>21</v>
      </c>
      <c r="W13" s="16" t="s">
        <v>21</v>
      </c>
    </row>
    <row r="14" spans="1:25" s="12" customFormat="1" ht="75" x14ac:dyDescent="0.25">
      <c r="B14" s="40" t="s">
        <v>86</v>
      </c>
      <c r="C14" s="40" t="s">
        <v>93</v>
      </c>
      <c r="D14" s="40" t="s">
        <v>100</v>
      </c>
      <c r="E14" s="40" t="s">
        <v>101</v>
      </c>
      <c r="F14" s="40" t="s">
        <v>102</v>
      </c>
      <c r="G14" s="40" t="s">
        <v>103</v>
      </c>
      <c r="H14" s="42" t="s">
        <v>60</v>
      </c>
      <c r="I14" s="13" t="s">
        <v>76</v>
      </c>
      <c r="J14" s="13">
        <v>0</v>
      </c>
      <c r="K14" s="14">
        <v>1.2023999999999999</v>
      </c>
      <c r="L14" s="41" t="s">
        <v>37</v>
      </c>
      <c r="M14" s="15" t="s">
        <v>38</v>
      </c>
      <c r="N14" s="37" t="s">
        <v>39</v>
      </c>
      <c r="O14" s="42" t="s">
        <v>126</v>
      </c>
      <c r="P14" s="15" t="s">
        <v>127</v>
      </c>
      <c r="Q14" s="38" t="s">
        <v>77</v>
      </c>
      <c r="R14" s="38">
        <v>6</v>
      </c>
      <c r="S14" s="38">
        <v>3500</v>
      </c>
      <c r="T14" s="24">
        <f t="shared" ref="T14:T20" si="4">R14*S14</f>
        <v>21000</v>
      </c>
      <c r="U14" s="24">
        <f t="shared" ref="U14:U20" si="5">T14*1.12</f>
        <v>23520.000000000004</v>
      </c>
      <c r="V14" s="15" t="s">
        <v>21</v>
      </c>
      <c r="W14" s="16" t="s">
        <v>21</v>
      </c>
    </row>
    <row r="15" spans="1:25" s="12" customFormat="1" ht="75" x14ac:dyDescent="0.25">
      <c r="B15" s="40" t="s">
        <v>87</v>
      </c>
      <c r="C15" s="40" t="s">
        <v>94</v>
      </c>
      <c r="D15" s="40" t="s">
        <v>104</v>
      </c>
      <c r="E15" s="40" t="s">
        <v>105</v>
      </c>
      <c r="F15" s="40" t="s">
        <v>106</v>
      </c>
      <c r="G15" s="40" t="s">
        <v>107</v>
      </c>
      <c r="H15" s="42" t="s">
        <v>60</v>
      </c>
      <c r="I15" s="13" t="s">
        <v>76</v>
      </c>
      <c r="J15" s="13">
        <v>0</v>
      </c>
      <c r="K15" s="14">
        <v>1.2023999999999999</v>
      </c>
      <c r="L15" s="41" t="s">
        <v>37</v>
      </c>
      <c r="M15" s="15" t="s">
        <v>38</v>
      </c>
      <c r="N15" s="37" t="s">
        <v>39</v>
      </c>
      <c r="O15" s="42" t="s">
        <v>126</v>
      </c>
      <c r="P15" s="15" t="s">
        <v>127</v>
      </c>
      <c r="Q15" s="38" t="s">
        <v>77</v>
      </c>
      <c r="R15" s="38">
        <v>50</v>
      </c>
      <c r="S15" s="38">
        <v>311.25</v>
      </c>
      <c r="T15" s="24">
        <f t="shared" si="4"/>
        <v>15562.5</v>
      </c>
      <c r="U15" s="24">
        <f t="shared" si="5"/>
        <v>17430</v>
      </c>
      <c r="V15" s="15" t="s">
        <v>21</v>
      </c>
      <c r="W15" s="16" t="s">
        <v>21</v>
      </c>
    </row>
    <row r="16" spans="1:25" s="12" customFormat="1" ht="75" x14ac:dyDescent="0.25">
      <c r="B16" s="40" t="s">
        <v>88</v>
      </c>
      <c r="C16" s="40" t="s">
        <v>95</v>
      </c>
      <c r="D16" s="40" t="s">
        <v>108</v>
      </c>
      <c r="E16" s="40" t="s">
        <v>105</v>
      </c>
      <c r="F16" s="40" t="s">
        <v>109</v>
      </c>
      <c r="G16" s="40" t="s">
        <v>110</v>
      </c>
      <c r="H16" s="42" t="s">
        <v>60</v>
      </c>
      <c r="I16" s="13" t="s">
        <v>76</v>
      </c>
      <c r="J16" s="13">
        <v>0</v>
      </c>
      <c r="K16" s="14">
        <v>1.2023999999999999</v>
      </c>
      <c r="L16" s="41" t="s">
        <v>37</v>
      </c>
      <c r="M16" s="15" t="s">
        <v>38</v>
      </c>
      <c r="N16" s="37" t="s">
        <v>39</v>
      </c>
      <c r="O16" s="42" t="s">
        <v>126</v>
      </c>
      <c r="P16" s="15" t="s">
        <v>127</v>
      </c>
      <c r="Q16" s="38" t="s">
        <v>77</v>
      </c>
      <c r="R16" s="38">
        <v>2</v>
      </c>
      <c r="S16" s="38">
        <v>1087.5</v>
      </c>
      <c r="T16" s="24">
        <f t="shared" si="4"/>
        <v>2175</v>
      </c>
      <c r="U16" s="24">
        <f t="shared" si="5"/>
        <v>2436.0000000000005</v>
      </c>
      <c r="V16" s="15" t="s">
        <v>21</v>
      </c>
      <c r="W16" s="16" t="s">
        <v>21</v>
      </c>
    </row>
    <row r="17" spans="2:23" s="12" customFormat="1" ht="75" x14ac:dyDescent="0.25">
      <c r="B17" s="40" t="s">
        <v>89</v>
      </c>
      <c r="C17" s="40" t="s">
        <v>96</v>
      </c>
      <c r="D17" s="40" t="s">
        <v>111</v>
      </c>
      <c r="E17" s="40" t="s">
        <v>112</v>
      </c>
      <c r="F17" s="40" t="s">
        <v>113</v>
      </c>
      <c r="G17" s="40" t="s">
        <v>114</v>
      </c>
      <c r="H17" s="42" t="s">
        <v>60</v>
      </c>
      <c r="I17" s="13" t="s">
        <v>76</v>
      </c>
      <c r="J17" s="13">
        <v>0</v>
      </c>
      <c r="K17" s="14">
        <v>1.2023999999999999</v>
      </c>
      <c r="L17" s="41" t="s">
        <v>37</v>
      </c>
      <c r="M17" s="15" t="s">
        <v>38</v>
      </c>
      <c r="N17" s="37" t="s">
        <v>39</v>
      </c>
      <c r="O17" s="42" t="s">
        <v>126</v>
      </c>
      <c r="P17" s="15" t="s">
        <v>127</v>
      </c>
      <c r="Q17" s="38" t="s">
        <v>77</v>
      </c>
      <c r="R17" s="38">
        <v>2</v>
      </c>
      <c r="S17" s="38">
        <v>622.5</v>
      </c>
      <c r="T17" s="24">
        <f t="shared" si="4"/>
        <v>1245</v>
      </c>
      <c r="U17" s="24">
        <f t="shared" si="5"/>
        <v>1394.4</v>
      </c>
      <c r="V17" s="15" t="s">
        <v>21</v>
      </c>
      <c r="W17" s="16" t="s">
        <v>21</v>
      </c>
    </row>
    <row r="18" spans="2:23" s="12" customFormat="1" ht="75" x14ac:dyDescent="0.25">
      <c r="B18" s="40" t="s">
        <v>90</v>
      </c>
      <c r="C18" s="40" t="s">
        <v>97</v>
      </c>
      <c r="D18" s="40" t="s">
        <v>115</v>
      </c>
      <c r="E18" s="40" t="s">
        <v>116</v>
      </c>
      <c r="F18" s="40" t="s">
        <v>117</v>
      </c>
      <c r="G18" s="40" t="s">
        <v>118</v>
      </c>
      <c r="H18" s="42" t="s">
        <v>60</v>
      </c>
      <c r="I18" s="13" t="s">
        <v>76</v>
      </c>
      <c r="J18" s="13">
        <v>0</v>
      </c>
      <c r="K18" s="14">
        <v>1.2023999999999999</v>
      </c>
      <c r="L18" s="41" t="s">
        <v>37</v>
      </c>
      <c r="M18" s="15" t="s">
        <v>38</v>
      </c>
      <c r="N18" s="37" t="s">
        <v>39</v>
      </c>
      <c r="O18" s="42" t="s">
        <v>126</v>
      </c>
      <c r="P18" s="15" t="s">
        <v>127</v>
      </c>
      <c r="Q18" s="38" t="s">
        <v>77</v>
      </c>
      <c r="R18" s="38">
        <v>4</v>
      </c>
      <c r="S18" s="38">
        <v>22499.999999999996</v>
      </c>
      <c r="T18" s="24">
        <f t="shared" si="4"/>
        <v>89999.999999999985</v>
      </c>
      <c r="U18" s="24">
        <f t="shared" si="5"/>
        <v>100800</v>
      </c>
      <c r="V18" s="15" t="s">
        <v>21</v>
      </c>
      <c r="W18" s="16" t="s">
        <v>21</v>
      </c>
    </row>
    <row r="19" spans="2:23" s="12" customFormat="1" ht="75" x14ac:dyDescent="0.25">
      <c r="B19" s="40" t="s">
        <v>91</v>
      </c>
      <c r="C19" s="40" t="s">
        <v>98</v>
      </c>
      <c r="D19" s="40" t="s">
        <v>119</v>
      </c>
      <c r="E19" s="40" t="s">
        <v>112</v>
      </c>
      <c r="F19" s="40" t="s">
        <v>120</v>
      </c>
      <c r="G19" s="40" t="s">
        <v>121</v>
      </c>
      <c r="H19" s="42" t="s">
        <v>60</v>
      </c>
      <c r="I19" s="13" t="s">
        <v>76</v>
      </c>
      <c r="J19" s="13">
        <v>0</v>
      </c>
      <c r="K19" s="14">
        <v>1.2023999999999999</v>
      </c>
      <c r="L19" s="41" t="s">
        <v>37</v>
      </c>
      <c r="M19" s="15" t="s">
        <v>38</v>
      </c>
      <c r="N19" s="37" t="s">
        <v>39</v>
      </c>
      <c r="O19" s="42" t="s">
        <v>126</v>
      </c>
      <c r="P19" s="15" t="s">
        <v>127</v>
      </c>
      <c r="Q19" s="38" t="s">
        <v>77</v>
      </c>
      <c r="R19" s="38">
        <v>100</v>
      </c>
      <c r="S19" s="38">
        <v>83.749999999999986</v>
      </c>
      <c r="T19" s="24">
        <f t="shared" si="4"/>
        <v>8374.9999999999982</v>
      </c>
      <c r="U19" s="24">
        <f t="shared" si="5"/>
        <v>9379.9999999999982</v>
      </c>
      <c r="V19" s="15" t="s">
        <v>21</v>
      </c>
      <c r="W19" s="16" t="s">
        <v>21</v>
      </c>
    </row>
    <row r="20" spans="2:23" s="12" customFormat="1" ht="75" x14ac:dyDescent="0.25">
      <c r="B20" s="40" t="s">
        <v>92</v>
      </c>
      <c r="C20" s="40" t="s">
        <v>99</v>
      </c>
      <c r="D20" s="40" t="s">
        <v>122</v>
      </c>
      <c r="E20" s="40" t="s">
        <v>123</v>
      </c>
      <c r="F20" s="40" t="s">
        <v>124</v>
      </c>
      <c r="G20" s="40" t="s">
        <v>125</v>
      </c>
      <c r="H20" s="42" t="s">
        <v>60</v>
      </c>
      <c r="I20" s="13" t="s">
        <v>76</v>
      </c>
      <c r="J20" s="13">
        <v>0</v>
      </c>
      <c r="K20" s="14">
        <v>1.2023999999999999</v>
      </c>
      <c r="L20" s="41" t="s">
        <v>37</v>
      </c>
      <c r="M20" s="15" t="s">
        <v>38</v>
      </c>
      <c r="N20" s="37" t="s">
        <v>39</v>
      </c>
      <c r="O20" s="42" t="s">
        <v>126</v>
      </c>
      <c r="P20" s="15" t="s">
        <v>127</v>
      </c>
      <c r="Q20" s="38" t="s">
        <v>77</v>
      </c>
      <c r="R20" s="38">
        <v>10</v>
      </c>
      <c r="S20" s="38">
        <v>1300</v>
      </c>
      <c r="T20" s="24">
        <f t="shared" si="4"/>
        <v>13000</v>
      </c>
      <c r="U20" s="24">
        <f t="shared" si="5"/>
        <v>14560.000000000002</v>
      </c>
      <c r="V20" s="15" t="s">
        <v>21</v>
      </c>
      <c r="W20" s="16" t="s">
        <v>21</v>
      </c>
    </row>
    <row r="21" spans="2:23" s="12" customFormat="1" ht="75" x14ac:dyDescent="0.25">
      <c r="B21" s="40" t="s">
        <v>128</v>
      </c>
      <c r="C21" s="40" t="s">
        <v>129</v>
      </c>
      <c r="D21" s="40" t="s">
        <v>130</v>
      </c>
      <c r="E21" s="40" t="s">
        <v>131</v>
      </c>
      <c r="F21" s="40" t="s">
        <v>132</v>
      </c>
      <c r="G21" s="40" t="s">
        <v>133</v>
      </c>
      <c r="H21" s="42" t="s">
        <v>60</v>
      </c>
      <c r="I21" s="13" t="s">
        <v>76</v>
      </c>
      <c r="J21" s="13">
        <v>0</v>
      </c>
      <c r="K21" s="14">
        <v>1.2023999999999999</v>
      </c>
      <c r="L21" s="41" t="s">
        <v>37</v>
      </c>
      <c r="M21" s="15" t="s">
        <v>38</v>
      </c>
      <c r="N21" s="37" t="s">
        <v>39</v>
      </c>
      <c r="O21" s="42" t="s">
        <v>134</v>
      </c>
      <c r="P21" s="15" t="s">
        <v>127</v>
      </c>
      <c r="Q21" s="38" t="s">
        <v>77</v>
      </c>
      <c r="R21" s="38">
        <v>1</v>
      </c>
      <c r="S21" s="38">
        <v>252337.8</v>
      </c>
      <c r="T21" s="24">
        <f t="shared" ref="T21:T24" si="6">R21*S21</f>
        <v>252337.8</v>
      </c>
      <c r="U21" s="24">
        <f t="shared" ref="U21:U24" si="7">T21*1.12</f>
        <v>282618.33600000001</v>
      </c>
      <c r="V21" s="15" t="s">
        <v>21</v>
      </c>
      <c r="W21" s="16" t="s">
        <v>21</v>
      </c>
    </row>
    <row r="22" spans="2:23" s="12" customFormat="1" ht="90" x14ac:dyDescent="0.25">
      <c r="B22" s="40" t="s">
        <v>135</v>
      </c>
      <c r="C22" s="40" t="s">
        <v>140</v>
      </c>
      <c r="D22" s="40" t="s">
        <v>136</v>
      </c>
      <c r="E22" s="40" t="s">
        <v>137</v>
      </c>
      <c r="F22" s="40" t="s">
        <v>138</v>
      </c>
      <c r="G22" s="42" t="s">
        <v>142</v>
      </c>
      <c r="H22" s="42" t="s">
        <v>60</v>
      </c>
      <c r="I22" s="13" t="s">
        <v>76</v>
      </c>
      <c r="J22" s="13">
        <v>0</v>
      </c>
      <c r="K22" s="14">
        <v>1.2023999999999999</v>
      </c>
      <c r="L22" s="42" t="s">
        <v>37</v>
      </c>
      <c r="M22" s="42" t="s">
        <v>38</v>
      </c>
      <c r="N22" s="40" t="s">
        <v>39</v>
      </c>
      <c r="O22" s="42" t="s">
        <v>183</v>
      </c>
      <c r="P22" s="42" t="s">
        <v>78</v>
      </c>
      <c r="Q22" s="44" t="s">
        <v>77</v>
      </c>
      <c r="R22" s="44">
        <v>4000</v>
      </c>
      <c r="S22" s="44">
        <v>19.64</v>
      </c>
      <c r="T22" s="45">
        <f t="shared" si="6"/>
        <v>78560</v>
      </c>
      <c r="U22" s="45">
        <f t="shared" si="7"/>
        <v>87987.200000000012</v>
      </c>
      <c r="V22" s="42" t="s">
        <v>21</v>
      </c>
      <c r="W22" s="42" t="s">
        <v>21</v>
      </c>
    </row>
    <row r="23" spans="2:23" s="12" customFormat="1" ht="90" x14ac:dyDescent="0.25">
      <c r="B23" s="40" t="s">
        <v>139</v>
      </c>
      <c r="C23" s="40" t="s">
        <v>141</v>
      </c>
      <c r="D23" s="40" t="s">
        <v>136</v>
      </c>
      <c r="E23" s="40" t="s">
        <v>137</v>
      </c>
      <c r="F23" s="40" t="s">
        <v>138</v>
      </c>
      <c r="G23" s="42" t="s">
        <v>143</v>
      </c>
      <c r="H23" s="42" t="s">
        <v>60</v>
      </c>
      <c r="I23" s="13" t="s">
        <v>76</v>
      </c>
      <c r="J23" s="13">
        <v>0</v>
      </c>
      <c r="K23" s="14">
        <v>1.2023999999999999</v>
      </c>
      <c r="L23" s="42" t="s">
        <v>37</v>
      </c>
      <c r="M23" s="42" t="s">
        <v>38</v>
      </c>
      <c r="N23" s="40" t="s">
        <v>39</v>
      </c>
      <c r="O23" s="42" t="s">
        <v>183</v>
      </c>
      <c r="P23" s="42" t="s">
        <v>78</v>
      </c>
      <c r="Q23" s="44" t="s">
        <v>77</v>
      </c>
      <c r="R23" s="44">
        <v>4000</v>
      </c>
      <c r="S23" s="44">
        <v>17.86</v>
      </c>
      <c r="T23" s="45">
        <f t="shared" si="6"/>
        <v>71440</v>
      </c>
      <c r="U23" s="45">
        <f t="shared" si="7"/>
        <v>80012.800000000003</v>
      </c>
      <c r="V23" s="42" t="s">
        <v>21</v>
      </c>
      <c r="W23" s="42" t="s">
        <v>21</v>
      </c>
    </row>
    <row r="24" spans="2:23" s="12" customFormat="1" ht="90" x14ac:dyDescent="0.25">
      <c r="B24" s="54" t="s">
        <v>149</v>
      </c>
      <c r="C24" s="40" t="s">
        <v>148</v>
      </c>
      <c r="D24" s="40" t="s">
        <v>144</v>
      </c>
      <c r="E24" s="40" t="s">
        <v>145</v>
      </c>
      <c r="F24" s="42" t="s">
        <v>146</v>
      </c>
      <c r="G24" s="40" t="s">
        <v>147</v>
      </c>
      <c r="H24" s="40" t="s">
        <v>60</v>
      </c>
      <c r="I24" s="13" t="s">
        <v>76</v>
      </c>
      <c r="J24" s="13">
        <v>0</v>
      </c>
      <c r="K24" s="14">
        <v>1.2023999999999999</v>
      </c>
      <c r="L24" s="42" t="s">
        <v>37</v>
      </c>
      <c r="M24" s="42" t="s">
        <v>38</v>
      </c>
      <c r="N24" s="40" t="s">
        <v>39</v>
      </c>
      <c r="O24" s="42" t="s">
        <v>182</v>
      </c>
      <c r="P24" s="42" t="s">
        <v>127</v>
      </c>
      <c r="Q24" s="44" t="s">
        <v>77</v>
      </c>
      <c r="R24" s="44">
        <v>1</v>
      </c>
      <c r="S24" s="44">
        <v>9821.43</v>
      </c>
      <c r="T24" s="45">
        <f t="shared" si="6"/>
        <v>9821.43</v>
      </c>
      <c r="U24" s="45">
        <f t="shared" si="7"/>
        <v>11000.001600000001</v>
      </c>
      <c r="V24" s="42" t="s">
        <v>21</v>
      </c>
      <c r="W24" s="42" t="s">
        <v>21</v>
      </c>
    </row>
    <row r="25" spans="2:23" s="12" customFormat="1" ht="90" x14ac:dyDescent="0.25">
      <c r="B25" s="54" t="s">
        <v>150</v>
      </c>
      <c r="C25" s="40" t="s">
        <v>173</v>
      </c>
      <c r="D25" s="40" t="s">
        <v>151</v>
      </c>
      <c r="E25" s="40" t="s">
        <v>105</v>
      </c>
      <c r="F25" s="42" t="s">
        <v>152</v>
      </c>
      <c r="G25" s="40" t="s">
        <v>153</v>
      </c>
      <c r="H25" s="40" t="s">
        <v>60</v>
      </c>
      <c r="I25" s="13" t="s">
        <v>76</v>
      </c>
      <c r="J25" s="13">
        <v>0</v>
      </c>
      <c r="K25" s="14">
        <v>1.2023999999999999</v>
      </c>
      <c r="L25" s="42" t="s">
        <v>37</v>
      </c>
      <c r="M25" s="42" t="s">
        <v>38</v>
      </c>
      <c r="N25" s="40" t="s">
        <v>39</v>
      </c>
      <c r="O25" s="42" t="s">
        <v>182</v>
      </c>
      <c r="P25" s="42" t="s">
        <v>181</v>
      </c>
      <c r="Q25" s="44" t="s">
        <v>77</v>
      </c>
      <c r="R25" s="44">
        <v>25</v>
      </c>
      <c r="S25" s="44">
        <v>270</v>
      </c>
      <c r="T25" s="45">
        <f t="shared" ref="T25:T32" si="8">R25*S25</f>
        <v>6750</v>
      </c>
      <c r="U25" s="45">
        <f t="shared" ref="U25:U32" si="9">T25*1.12</f>
        <v>7560.0000000000009</v>
      </c>
      <c r="V25" s="42" t="s">
        <v>21</v>
      </c>
      <c r="W25" s="42" t="s">
        <v>21</v>
      </c>
    </row>
    <row r="26" spans="2:23" s="12" customFormat="1" ht="90" x14ac:dyDescent="0.25">
      <c r="B26" s="54" t="s">
        <v>154</v>
      </c>
      <c r="C26" s="40" t="s">
        <v>174</v>
      </c>
      <c r="D26" s="40" t="s">
        <v>151</v>
      </c>
      <c r="E26" s="40" t="s">
        <v>105</v>
      </c>
      <c r="F26" s="42" t="s">
        <v>152</v>
      </c>
      <c r="G26" s="40" t="s">
        <v>155</v>
      </c>
      <c r="H26" s="40" t="s">
        <v>60</v>
      </c>
      <c r="I26" s="13" t="s">
        <v>76</v>
      </c>
      <c r="J26" s="13">
        <v>0</v>
      </c>
      <c r="K26" s="14">
        <v>1.2023999999999999</v>
      </c>
      <c r="L26" s="42" t="s">
        <v>37</v>
      </c>
      <c r="M26" s="42" t="s">
        <v>38</v>
      </c>
      <c r="N26" s="40" t="s">
        <v>39</v>
      </c>
      <c r="O26" s="42" t="s">
        <v>182</v>
      </c>
      <c r="P26" s="42" t="s">
        <v>181</v>
      </c>
      <c r="Q26" s="44" t="s">
        <v>77</v>
      </c>
      <c r="R26" s="44">
        <v>15</v>
      </c>
      <c r="S26" s="44">
        <v>440</v>
      </c>
      <c r="T26" s="45">
        <f t="shared" si="8"/>
        <v>6600</v>
      </c>
      <c r="U26" s="45">
        <f t="shared" si="9"/>
        <v>7392.0000000000009</v>
      </c>
      <c r="V26" s="42" t="s">
        <v>21</v>
      </c>
      <c r="W26" s="42" t="s">
        <v>21</v>
      </c>
    </row>
    <row r="27" spans="2:23" s="12" customFormat="1" ht="90" x14ac:dyDescent="0.25">
      <c r="B27" s="54" t="s">
        <v>156</v>
      </c>
      <c r="C27" s="40" t="s">
        <v>175</v>
      </c>
      <c r="D27" s="40" t="s">
        <v>151</v>
      </c>
      <c r="E27" s="40" t="s">
        <v>105</v>
      </c>
      <c r="F27" s="42" t="s">
        <v>152</v>
      </c>
      <c r="G27" s="40" t="s">
        <v>157</v>
      </c>
      <c r="H27" s="40" t="s">
        <v>60</v>
      </c>
      <c r="I27" s="13" t="s">
        <v>76</v>
      </c>
      <c r="J27" s="13">
        <v>0</v>
      </c>
      <c r="K27" s="14">
        <v>1.2023999999999999</v>
      </c>
      <c r="L27" s="42" t="s">
        <v>37</v>
      </c>
      <c r="M27" s="42" t="s">
        <v>38</v>
      </c>
      <c r="N27" s="40" t="s">
        <v>39</v>
      </c>
      <c r="O27" s="42" t="s">
        <v>182</v>
      </c>
      <c r="P27" s="42" t="s">
        <v>181</v>
      </c>
      <c r="Q27" s="44" t="s">
        <v>77</v>
      </c>
      <c r="R27" s="44">
        <v>15</v>
      </c>
      <c r="S27" s="44">
        <v>440</v>
      </c>
      <c r="T27" s="45">
        <f t="shared" si="8"/>
        <v>6600</v>
      </c>
      <c r="U27" s="45">
        <f t="shared" si="9"/>
        <v>7392.0000000000009</v>
      </c>
      <c r="V27" s="42" t="s">
        <v>21</v>
      </c>
      <c r="W27" s="42" t="s">
        <v>21</v>
      </c>
    </row>
    <row r="28" spans="2:23" s="12" customFormat="1" ht="90" x14ac:dyDescent="0.25">
      <c r="B28" s="54" t="s">
        <v>158</v>
      </c>
      <c r="C28" s="40" t="s">
        <v>176</v>
      </c>
      <c r="D28" s="40" t="s">
        <v>159</v>
      </c>
      <c r="E28" s="40" t="s">
        <v>160</v>
      </c>
      <c r="F28" s="42" t="s">
        <v>161</v>
      </c>
      <c r="G28" s="40" t="s">
        <v>162</v>
      </c>
      <c r="H28" s="40" t="s">
        <v>60</v>
      </c>
      <c r="I28" s="13" t="s">
        <v>76</v>
      </c>
      <c r="J28" s="13">
        <v>0</v>
      </c>
      <c r="K28" s="14">
        <v>1.2023999999999999</v>
      </c>
      <c r="L28" s="42" t="s">
        <v>37</v>
      </c>
      <c r="M28" s="42" t="s">
        <v>38</v>
      </c>
      <c r="N28" s="40" t="s">
        <v>39</v>
      </c>
      <c r="O28" s="42" t="s">
        <v>182</v>
      </c>
      <c r="P28" s="42" t="s">
        <v>181</v>
      </c>
      <c r="Q28" s="44" t="s">
        <v>77</v>
      </c>
      <c r="R28" s="44">
        <v>100</v>
      </c>
      <c r="S28" s="44">
        <v>867</v>
      </c>
      <c r="T28" s="45">
        <f t="shared" si="8"/>
        <v>86700</v>
      </c>
      <c r="U28" s="45">
        <f t="shared" si="9"/>
        <v>97104.000000000015</v>
      </c>
      <c r="V28" s="42" t="s">
        <v>21</v>
      </c>
      <c r="W28" s="42" t="s">
        <v>21</v>
      </c>
    </row>
    <row r="29" spans="2:23" s="12" customFormat="1" ht="90" x14ac:dyDescent="0.25">
      <c r="B29" s="54" t="s">
        <v>163</v>
      </c>
      <c r="C29" s="40" t="s">
        <v>177</v>
      </c>
      <c r="D29" s="40" t="s">
        <v>164</v>
      </c>
      <c r="E29" s="40" t="s">
        <v>160</v>
      </c>
      <c r="F29" s="42" t="s">
        <v>165</v>
      </c>
      <c r="G29" s="40" t="s">
        <v>166</v>
      </c>
      <c r="H29" s="40" t="s">
        <v>60</v>
      </c>
      <c r="I29" s="13" t="s">
        <v>76</v>
      </c>
      <c r="J29" s="13">
        <v>0</v>
      </c>
      <c r="K29" s="14">
        <v>1.2023999999999999</v>
      </c>
      <c r="L29" s="42" t="s">
        <v>37</v>
      </c>
      <c r="M29" s="42" t="s">
        <v>38</v>
      </c>
      <c r="N29" s="40" t="s">
        <v>39</v>
      </c>
      <c r="O29" s="42" t="s">
        <v>182</v>
      </c>
      <c r="P29" s="42" t="s">
        <v>181</v>
      </c>
      <c r="Q29" s="44" t="s">
        <v>77</v>
      </c>
      <c r="R29" s="44">
        <v>100</v>
      </c>
      <c r="S29" s="44">
        <v>160</v>
      </c>
      <c r="T29" s="45">
        <f t="shared" si="8"/>
        <v>16000</v>
      </c>
      <c r="U29" s="45">
        <f t="shared" si="9"/>
        <v>17920</v>
      </c>
      <c r="V29" s="42" t="s">
        <v>21</v>
      </c>
      <c r="W29" s="42" t="s">
        <v>21</v>
      </c>
    </row>
    <row r="30" spans="2:23" s="12" customFormat="1" ht="90" x14ac:dyDescent="0.25">
      <c r="B30" s="54" t="s">
        <v>167</v>
      </c>
      <c r="C30" s="40" t="s">
        <v>178</v>
      </c>
      <c r="D30" s="40" t="s">
        <v>164</v>
      </c>
      <c r="E30" s="40" t="s">
        <v>160</v>
      </c>
      <c r="F30" s="42" t="s">
        <v>165</v>
      </c>
      <c r="G30" s="40" t="s">
        <v>168</v>
      </c>
      <c r="H30" s="40" t="s">
        <v>60</v>
      </c>
      <c r="I30" s="13" t="s">
        <v>76</v>
      </c>
      <c r="J30" s="13">
        <v>0</v>
      </c>
      <c r="K30" s="14">
        <v>1.2023999999999999</v>
      </c>
      <c r="L30" s="42" t="s">
        <v>37</v>
      </c>
      <c r="M30" s="42" t="s">
        <v>38</v>
      </c>
      <c r="N30" s="40" t="s">
        <v>39</v>
      </c>
      <c r="O30" s="42" t="s">
        <v>182</v>
      </c>
      <c r="P30" s="42" t="s">
        <v>181</v>
      </c>
      <c r="Q30" s="44" t="s">
        <v>77</v>
      </c>
      <c r="R30" s="44">
        <v>100</v>
      </c>
      <c r="S30" s="44">
        <v>160</v>
      </c>
      <c r="T30" s="45">
        <f t="shared" si="8"/>
        <v>16000</v>
      </c>
      <c r="U30" s="45">
        <f t="shared" si="9"/>
        <v>17920</v>
      </c>
      <c r="V30" s="42" t="s">
        <v>21</v>
      </c>
      <c r="W30" s="42" t="s">
        <v>21</v>
      </c>
    </row>
    <row r="31" spans="2:23" s="12" customFormat="1" ht="90" x14ac:dyDescent="0.25">
      <c r="B31" s="54" t="s">
        <v>169</v>
      </c>
      <c r="C31" s="40" t="s">
        <v>179</v>
      </c>
      <c r="D31" s="40" t="s">
        <v>164</v>
      </c>
      <c r="E31" s="40" t="s">
        <v>160</v>
      </c>
      <c r="F31" s="42" t="s">
        <v>165</v>
      </c>
      <c r="G31" s="40" t="s">
        <v>170</v>
      </c>
      <c r="H31" s="40" t="s">
        <v>60</v>
      </c>
      <c r="I31" s="13" t="s">
        <v>76</v>
      </c>
      <c r="J31" s="13">
        <v>0</v>
      </c>
      <c r="K31" s="14">
        <v>1.2023999999999999</v>
      </c>
      <c r="L31" s="42" t="s">
        <v>37</v>
      </c>
      <c r="M31" s="42" t="s">
        <v>38</v>
      </c>
      <c r="N31" s="40" t="s">
        <v>39</v>
      </c>
      <c r="O31" s="42" t="s">
        <v>182</v>
      </c>
      <c r="P31" s="42" t="s">
        <v>181</v>
      </c>
      <c r="Q31" s="44" t="s">
        <v>77</v>
      </c>
      <c r="R31" s="44">
        <v>100</v>
      </c>
      <c r="S31" s="44">
        <v>196</v>
      </c>
      <c r="T31" s="45">
        <f t="shared" si="8"/>
        <v>19600</v>
      </c>
      <c r="U31" s="45">
        <f t="shared" si="9"/>
        <v>21952.000000000004</v>
      </c>
      <c r="V31" s="42" t="s">
        <v>21</v>
      </c>
      <c r="W31" s="42" t="s">
        <v>21</v>
      </c>
    </row>
    <row r="32" spans="2:23" s="12" customFormat="1" ht="90" x14ac:dyDescent="0.25">
      <c r="B32" s="54" t="s">
        <v>171</v>
      </c>
      <c r="C32" s="40" t="s">
        <v>180</v>
      </c>
      <c r="D32" s="40" t="s">
        <v>164</v>
      </c>
      <c r="E32" s="40" t="s">
        <v>160</v>
      </c>
      <c r="F32" s="42" t="s">
        <v>165</v>
      </c>
      <c r="G32" s="40" t="s">
        <v>172</v>
      </c>
      <c r="H32" s="40" t="s">
        <v>60</v>
      </c>
      <c r="I32" s="13" t="s">
        <v>76</v>
      </c>
      <c r="J32" s="13">
        <v>0</v>
      </c>
      <c r="K32" s="14">
        <v>1.2023999999999999</v>
      </c>
      <c r="L32" s="42" t="s">
        <v>37</v>
      </c>
      <c r="M32" s="42" t="s">
        <v>38</v>
      </c>
      <c r="N32" s="40" t="s">
        <v>39</v>
      </c>
      <c r="O32" s="42" t="s">
        <v>182</v>
      </c>
      <c r="P32" s="42" t="s">
        <v>181</v>
      </c>
      <c r="Q32" s="45" t="s">
        <v>77</v>
      </c>
      <c r="R32" s="45">
        <v>100</v>
      </c>
      <c r="S32" s="45">
        <v>440</v>
      </c>
      <c r="T32" s="45">
        <f t="shared" si="8"/>
        <v>44000</v>
      </c>
      <c r="U32" s="45">
        <f t="shared" si="9"/>
        <v>49280.000000000007</v>
      </c>
      <c r="V32" s="42" t="s">
        <v>21</v>
      </c>
      <c r="W32" s="42" t="s">
        <v>21</v>
      </c>
    </row>
    <row r="33" spans="1:25" s="12" customFormat="1" ht="90" x14ac:dyDescent="0.25">
      <c r="B33" s="54" t="s">
        <v>184</v>
      </c>
      <c r="C33" s="40" t="s">
        <v>193</v>
      </c>
      <c r="D33" s="40" t="s">
        <v>202</v>
      </c>
      <c r="E33" s="40" t="s">
        <v>203</v>
      </c>
      <c r="F33" s="42" t="s">
        <v>204</v>
      </c>
      <c r="G33" s="40" t="s">
        <v>205</v>
      </c>
      <c r="H33" s="40" t="s">
        <v>60</v>
      </c>
      <c r="I33" s="13" t="s">
        <v>76</v>
      </c>
      <c r="J33" s="13">
        <v>0</v>
      </c>
      <c r="K33" s="14">
        <v>2.2023999999999999</v>
      </c>
      <c r="L33" s="42" t="s">
        <v>37</v>
      </c>
      <c r="M33" s="42" t="s">
        <v>38</v>
      </c>
      <c r="N33" s="40" t="s">
        <v>39</v>
      </c>
      <c r="O33" s="42" t="s">
        <v>217</v>
      </c>
      <c r="P33" s="42" t="s">
        <v>181</v>
      </c>
      <c r="Q33" s="45" t="s">
        <v>77</v>
      </c>
      <c r="R33" s="45">
        <v>5</v>
      </c>
      <c r="S33" s="45">
        <v>2224.11</v>
      </c>
      <c r="T33" s="45">
        <f t="shared" ref="T33:T41" si="10">R33*S33</f>
        <v>11120.550000000001</v>
      </c>
      <c r="U33" s="45">
        <f t="shared" ref="U33:U41" si="11">T33*1.12</f>
        <v>12455.016000000003</v>
      </c>
      <c r="V33" s="42" t="s">
        <v>21</v>
      </c>
      <c r="W33" s="42" t="s">
        <v>21</v>
      </c>
    </row>
    <row r="34" spans="1:25" s="12" customFormat="1" ht="90" x14ac:dyDescent="0.25">
      <c r="B34" s="54" t="s">
        <v>185</v>
      </c>
      <c r="C34" s="40" t="s">
        <v>194</v>
      </c>
      <c r="D34" s="40" t="s">
        <v>202</v>
      </c>
      <c r="E34" s="40" t="s">
        <v>203</v>
      </c>
      <c r="F34" s="42" t="s">
        <v>204</v>
      </c>
      <c r="G34" s="40" t="s">
        <v>206</v>
      </c>
      <c r="H34" s="40" t="s">
        <v>60</v>
      </c>
      <c r="I34" s="13" t="s">
        <v>76</v>
      </c>
      <c r="J34" s="13">
        <v>0</v>
      </c>
      <c r="K34" s="14">
        <v>2.2023999999999999</v>
      </c>
      <c r="L34" s="42" t="s">
        <v>37</v>
      </c>
      <c r="M34" s="42" t="s">
        <v>38</v>
      </c>
      <c r="N34" s="40" t="s">
        <v>39</v>
      </c>
      <c r="O34" s="42" t="s">
        <v>217</v>
      </c>
      <c r="P34" s="42" t="s">
        <v>181</v>
      </c>
      <c r="Q34" s="45" t="s">
        <v>77</v>
      </c>
      <c r="R34" s="45">
        <v>35</v>
      </c>
      <c r="S34" s="45">
        <v>2582.14</v>
      </c>
      <c r="T34" s="45">
        <f t="shared" si="10"/>
        <v>90374.9</v>
      </c>
      <c r="U34" s="45">
        <f t="shared" si="11"/>
        <v>101219.88800000001</v>
      </c>
      <c r="V34" s="42" t="s">
        <v>21</v>
      </c>
      <c r="W34" s="42" t="s">
        <v>21</v>
      </c>
    </row>
    <row r="35" spans="1:25" s="12" customFormat="1" ht="90" x14ac:dyDescent="0.25">
      <c r="B35" s="54" t="s">
        <v>186</v>
      </c>
      <c r="C35" s="40" t="s">
        <v>195</v>
      </c>
      <c r="D35" s="40" t="s">
        <v>202</v>
      </c>
      <c r="E35" s="40" t="s">
        <v>203</v>
      </c>
      <c r="F35" s="42" t="s">
        <v>204</v>
      </c>
      <c r="G35" s="40" t="s">
        <v>207</v>
      </c>
      <c r="H35" s="40" t="s">
        <v>60</v>
      </c>
      <c r="I35" s="13" t="s">
        <v>76</v>
      </c>
      <c r="J35" s="13">
        <v>0</v>
      </c>
      <c r="K35" s="14">
        <v>2.2023999999999999</v>
      </c>
      <c r="L35" s="42" t="s">
        <v>37</v>
      </c>
      <c r="M35" s="42" t="s">
        <v>38</v>
      </c>
      <c r="N35" s="40" t="s">
        <v>39</v>
      </c>
      <c r="O35" s="42" t="s">
        <v>217</v>
      </c>
      <c r="P35" s="42" t="s">
        <v>181</v>
      </c>
      <c r="Q35" s="45" t="s">
        <v>77</v>
      </c>
      <c r="R35" s="45">
        <v>16</v>
      </c>
      <c r="S35" s="45">
        <v>3084.82</v>
      </c>
      <c r="T35" s="45">
        <f t="shared" si="10"/>
        <v>49357.120000000003</v>
      </c>
      <c r="U35" s="45">
        <f t="shared" si="11"/>
        <v>55279.974400000006</v>
      </c>
      <c r="V35" s="42" t="s">
        <v>21</v>
      </c>
      <c r="W35" s="42" t="s">
        <v>21</v>
      </c>
    </row>
    <row r="36" spans="1:25" s="12" customFormat="1" ht="90" x14ac:dyDescent="0.25">
      <c r="B36" s="54" t="s">
        <v>187</v>
      </c>
      <c r="C36" s="40" t="s">
        <v>196</v>
      </c>
      <c r="D36" s="40" t="s">
        <v>202</v>
      </c>
      <c r="E36" s="40" t="s">
        <v>203</v>
      </c>
      <c r="F36" s="42" t="s">
        <v>204</v>
      </c>
      <c r="G36" s="40" t="s">
        <v>208</v>
      </c>
      <c r="H36" s="40" t="s">
        <v>60</v>
      </c>
      <c r="I36" s="13" t="s">
        <v>76</v>
      </c>
      <c r="J36" s="13">
        <v>0</v>
      </c>
      <c r="K36" s="14">
        <v>2.2023999999999999</v>
      </c>
      <c r="L36" s="42" t="s">
        <v>37</v>
      </c>
      <c r="M36" s="42" t="s">
        <v>38</v>
      </c>
      <c r="N36" s="40" t="s">
        <v>39</v>
      </c>
      <c r="O36" s="42" t="s">
        <v>217</v>
      </c>
      <c r="P36" s="42" t="s">
        <v>181</v>
      </c>
      <c r="Q36" s="45" t="s">
        <v>77</v>
      </c>
      <c r="R36" s="45">
        <v>5</v>
      </c>
      <c r="S36" s="45">
        <v>2994.64</v>
      </c>
      <c r="T36" s="45">
        <f t="shared" si="10"/>
        <v>14973.199999999999</v>
      </c>
      <c r="U36" s="45">
        <f t="shared" si="11"/>
        <v>16769.984</v>
      </c>
      <c r="V36" s="42" t="s">
        <v>21</v>
      </c>
      <c r="W36" s="42" t="s">
        <v>21</v>
      </c>
    </row>
    <row r="37" spans="1:25" s="12" customFormat="1" ht="90" x14ac:dyDescent="0.25">
      <c r="B37" s="54" t="s">
        <v>188</v>
      </c>
      <c r="C37" s="40" t="s">
        <v>197</v>
      </c>
      <c r="D37" s="40" t="s">
        <v>202</v>
      </c>
      <c r="E37" s="40" t="s">
        <v>203</v>
      </c>
      <c r="F37" s="42" t="s">
        <v>204</v>
      </c>
      <c r="G37" s="40" t="s">
        <v>209</v>
      </c>
      <c r="H37" s="40" t="s">
        <v>60</v>
      </c>
      <c r="I37" s="13" t="s">
        <v>76</v>
      </c>
      <c r="J37" s="13">
        <v>0</v>
      </c>
      <c r="K37" s="14">
        <v>2.2023999999999999</v>
      </c>
      <c r="L37" s="42" t="s">
        <v>37</v>
      </c>
      <c r="M37" s="42" t="s">
        <v>38</v>
      </c>
      <c r="N37" s="40" t="s">
        <v>39</v>
      </c>
      <c r="O37" s="42" t="s">
        <v>217</v>
      </c>
      <c r="P37" s="42" t="s">
        <v>181</v>
      </c>
      <c r="Q37" s="45" t="s">
        <v>77</v>
      </c>
      <c r="R37" s="45">
        <v>1</v>
      </c>
      <c r="S37" s="45">
        <v>1962.5</v>
      </c>
      <c r="T37" s="45">
        <f t="shared" si="10"/>
        <v>1962.5</v>
      </c>
      <c r="U37" s="45">
        <f t="shared" si="11"/>
        <v>2198</v>
      </c>
      <c r="V37" s="42" t="s">
        <v>21</v>
      </c>
      <c r="W37" s="42" t="s">
        <v>21</v>
      </c>
    </row>
    <row r="38" spans="1:25" s="12" customFormat="1" ht="90" x14ac:dyDescent="0.25">
      <c r="B38" s="54" t="s">
        <v>189</v>
      </c>
      <c r="C38" s="40" t="s">
        <v>198</v>
      </c>
      <c r="D38" s="40" t="s">
        <v>202</v>
      </c>
      <c r="E38" s="40" t="s">
        <v>203</v>
      </c>
      <c r="F38" s="42" t="s">
        <v>204</v>
      </c>
      <c r="G38" s="40" t="s">
        <v>210</v>
      </c>
      <c r="H38" s="40" t="s">
        <v>60</v>
      </c>
      <c r="I38" s="13" t="s">
        <v>76</v>
      </c>
      <c r="J38" s="13">
        <v>0</v>
      </c>
      <c r="K38" s="14">
        <v>2.2023999999999999</v>
      </c>
      <c r="L38" s="42" t="s">
        <v>37</v>
      </c>
      <c r="M38" s="42" t="s">
        <v>38</v>
      </c>
      <c r="N38" s="40" t="s">
        <v>39</v>
      </c>
      <c r="O38" s="42" t="s">
        <v>217</v>
      </c>
      <c r="P38" s="42" t="s">
        <v>181</v>
      </c>
      <c r="Q38" s="45" t="s">
        <v>77</v>
      </c>
      <c r="R38" s="45">
        <v>34</v>
      </c>
      <c r="S38" s="45">
        <v>2224.11</v>
      </c>
      <c r="T38" s="45">
        <f t="shared" si="10"/>
        <v>75619.740000000005</v>
      </c>
      <c r="U38" s="45">
        <f t="shared" si="11"/>
        <v>84694.108800000016</v>
      </c>
      <c r="V38" s="42" t="s">
        <v>21</v>
      </c>
      <c r="W38" s="42" t="s">
        <v>21</v>
      </c>
    </row>
    <row r="39" spans="1:25" s="12" customFormat="1" ht="90" x14ac:dyDescent="0.25">
      <c r="B39" s="54" t="s">
        <v>190</v>
      </c>
      <c r="C39" s="40" t="s">
        <v>199</v>
      </c>
      <c r="D39" s="40" t="s">
        <v>202</v>
      </c>
      <c r="E39" s="40" t="s">
        <v>203</v>
      </c>
      <c r="F39" s="42" t="s">
        <v>204</v>
      </c>
      <c r="G39" s="40" t="s">
        <v>211</v>
      </c>
      <c r="H39" s="40" t="s">
        <v>60</v>
      </c>
      <c r="I39" s="13" t="s">
        <v>76</v>
      </c>
      <c r="J39" s="13">
        <v>0</v>
      </c>
      <c r="K39" s="14">
        <v>2.2023999999999999</v>
      </c>
      <c r="L39" s="42" t="s">
        <v>37</v>
      </c>
      <c r="M39" s="42" t="s">
        <v>38</v>
      </c>
      <c r="N39" s="40" t="s">
        <v>39</v>
      </c>
      <c r="O39" s="42" t="s">
        <v>217</v>
      </c>
      <c r="P39" s="42" t="s">
        <v>181</v>
      </c>
      <c r="Q39" s="45" t="s">
        <v>218</v>
      </c>
      <c r="R39" s="45">
        <v>1</v>
      </c>
      <c r="S39" s="45">
        <v>25874.11</v>
      </c>
      <c r="T39" s="45">
        <f t="shared" si="10"/>
        <v>25874.11</v>
      </c>
      <c r="U39" s="45">
        <f t="shared" si="11"/>
        <v>28979.003200000003</v>
      </c>
      <c r="V39" s="42" t="s">
        <v>21</v>
      </c>
      <c r="W39" s="42" t="s">
        <v>21</v>
      </c>
    </row>
    <row r="40" spans="1:25" s="12" customFormat="1" ht="90" x14ac:dyDescent="0.25">
      <c r="B40" s="54" t="s">
        <v>191</v>
      </c>
      <c r="C40" s="40" t="s">
        <v>200</v>
      </c>
      <c r="D40" s="40" t="s">
        <v>202</v>
      </c>
      <c r="E40" s="40" t="s">
        <v>203</v>
      </c>
      <c r="F40" s="42" t="s">
        <v>204</v>
      </c>
      <c r="G40" s="40" t="s">
        <v>212</v>
      </c>
      <c r="H40" s="40" t="s">
        <v>60</v>
      </c>
      <c r="I40" s="13" t="s">
        <v>76</v>
      </c>
      <c r="J40" s="13">
        <v>0</v>
      </c>
      <c r="K40" s="14">
        <v>2.2023999999999999</v>
      </c>
      <c r="L40" s="42" t="s">
        <v>37</v>
      </c>
      <c r="M40" s="42" t="s">
        <v>38</v>
      </c>
      <c r="N40" s="40" t="s">
        <v>39</v>
      </c>
      <c r="O40" s="42" t="s">
        <v>217</v>
      </c>
      <c r="P40" s="42" t="s">
        <v>181</v>
      </c>
      <c r="Q40" s="45" t="s">
        <v>77</v>
      </c>
      <c r="R40" s="45">
        <v>3</v>
      </c>
      <c r="S40" s="45">
        <v>19401.79</v>
      </c>
      <c r="T40" s="45">
        <f t="shared" si="10"/>
        <v>58205.37</v>
      </c>
      <c r="U40" s="45">
        <f t="shared" si="11"/>
        <v>65190.014400000007</v>
      </c>
      <c r="V40" s="42" t="s">
        <v>21</v>
      </c>
      <c r="W40" s="42" t="s">
        <v>21</v>
      </c>
    </row>
    <row r="41" spans="1:25" s="12" customFormat="1" ht="90" x14ac:dyDescent="0.25">
      <c r="B41" s="54" t="s">
        <v>192</v>
      </c>
      <c r="C41" s="40" t="s">
        <v>201</v>
      </c>
      <c r="D41" s="40" t="s">
        <v>213</v>
      </c>
      <c r="E41" s="40" t="s">
        <v>214</v>
      </c>
      <c r="F41" s="42" t="s">
        <v>215</v>
      </c>
      <c r="G41" s="40" t="s">
        <v>216</v>
      </c>
      <c r="H41" s="40" t="s">
        <v>60</v>
      </c>
      <c r="I41" s="13" t="s">
        <v>76</v>
      </c>
      <c r="J41" s="13">
        <v>0</v>
      </c>
      <c r="K41" s="14">
        <v>2.2023999999999999</v>
      </c>
      <c r="L41" s="42" t="s">
        <v>37</v>
      </c>
      <c r="M41" s="42" t="s">
        <v>38</v>
      </c>
      <c r="N41" s="40" t="s">
        <v>39</v>
      </c>
      <c r="O41" s="42" t="s">
        <v>217</v>
      </c>
      <c r="P41" s="42" t="s">
        <v>181</v>
      </c>
      <c r="Q41" s="45" t="s">
        <v>77</v>
      </c>
      <c r="R41" s="45">
        <v>1</v>
      </c>
      <c r="S41" s="45">
        <v>180985.71</v>
      </c>
      <c r="T41" s="45">
        <f t="shared" si="10"/>
        <v>180985.71</v>
      </c>
      <c r="U41" s="45">
        <f t="shared" si="11"/>
        <v>202703.9952</v>
      </c>
      <c r="V41" s="42" t="s">
        <v>21</v>
      </c>
      <c r="W41" s="42" t="s">
        <v>21</v>
      </c>
    </row>
    <row r="42" spans="1:25" s="12" customFormat="1" ht="90" x14ac:dyDescent="0.25">
      <c r="B42" s="54" t="s">
        <v>221</v>
      </c>
      <c r="C42" s="40" t="s">
        <v>220</v>
      </c>
      <c r="D42" s="40" t="s">
        <v>222</v>
      </c>
      <c r="E42" s="40" t="s">
        <v>223</v>
      </c>
      <c r="F42" s="42" t="s">
        <v>227</v>
      </c>
      <c r="G42" s="42" t="s">
        <v>224</v>
      </c>
      <c r="H42" s="40" t="s">
        <v>60</v>
      </c>
      <c r="I42" s="13" t="s">
        <v>76</v>
      </c>
      <c r="J42" s="13">
        <v>0</v>
      </c>
      <c r="K42" s="14">
        <v>2.2023999999999999</v>
      </c>
      <c r="L42" s="42" t="s">
        <v>37</v>
      </c>
      <c r="M42" s="42" t="s">
        <v>38</v>
      </c>
      <c r="N42" s="40" t="s">
        <v>39</v>
      </c>
      <c r="O42" s="42" t="s">
        <v>225</v>
      </c>
      <c r="P42" s="42" t="s">
        <v>59</v>
      </c>
      <c r="Q42" s="45" t="s">
        <v>226</v>
      </c>
      <c r="R42" s="45">
        <v>1</v>
      </c>
      <c r="S42" s="45">
        <v>31396.43</v>
      </c>
      <c r="T42" s="45">
        <f t="shared" ref="T42" si="12">R42*S42</f>
        <v>31396.43</v>
      </c>
      <c r="U42" s="45">
        <f t="shared" ref="U42" si="13">T42*1.12</f>
        <v>35164.001600000003</v>
      </c>
      <c r="V42" s="42" t="s">
        <v>21</v>
      </c>
      <c r="W42" s="42" t="s">
        <v>21</v>
      </c>
    </row>
    <row r="43" spans="1:25" s="12" customFormat="1" ht="75" x14ac:dyDescent="0.25">
      <c r="B43" s="54" t="s">
        <v>229</v>
      </c>
      <c r="C43" s="42" t="s">
        <v>228</v>
      </c>
      <c r="D43" s="40" t="s">
        <v>230</v>
      </c>
      <c r="E43" s="40" t="s">
        <v>231</v>
      </c>
      <c r="F43" s="42" t="s">
        <v>232</v>
      </c>
      <c r="G43" s="42" t="s">
        <v>233</v>
      </c>
      <c r="H43" s="40" t="s">
        <v>60</v>
      </c>
      <c r="I43" s="13" t="s">
        <v>76</v>
      </c>
      <c r="J43" s="13">
        <v>0</v>
      </c>
      <c r="K43" s="14">
        <v>2.2023999999999999</v>
      </c>
      <c r="L43" s="42" t="s">
        <v>37</v>
      </c>
      <c r="M43" s="42" t="s">
        <v>38</v>
      </c>
      <c r="N43" s="40" t="s">
        <v>39</v>
      </c>
      <c r="O43" s="42" t="s">
        <v>234</v>
      </c>
      <c r="P43" s="42" t="s">
        <v>59</v>
      </c>
      <c r="Q43" s="45" t="s">
        <v>226</v>
      </c>
      <c r="R43" s="45">
        <v>2</v>
      </c>
      <c r="S43" s="45">
        <v>5357.1419999999998</v>
      </c>
      <c r="T43" s="45">
        <f>R43*S43</f>
        <v>10714.284</v>
      </c>
      <c r="U43" s="45">
        <f>T43*1.12</f>
        <v>11999.998080000001</v>
      </c>
      <c r="V43" s="42" t="s">
        <v>21</v>
      </c>
      <c r="W43" s="42" t="s">
        <v>21</v>
      </c>
    </row>
    <row r="44" spans="1:25" s="12" customFormat="1" x14ac:dyDescent="0.25">
      <c r="B44" s="25"/>
      <c r="C44" s="2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>
        <f>SUM(T12:T43)</f>
        <v>4932224937.6389999</v>
      </c>
      <c r="U44" s="28">
        <f>SUM(U12:U43)</f>
        <v>5524091930.1556797</v>
      </c>
      <c r="V44" s="27"/>
      <c r="W44" s="27"/>
    </row>
    <row r="45" spans="1:25" s="12" customFormat="1" ht="12.75" customHeight="1" x14ac:dyDescent="0.25">
      <c r="B45" s="17"/>
      <c r="C45" s="29" t="s">
        <v>25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30"/>
      <c r="T45" s="30"/>
      <c r="U45" s="30"/>
      <c r="V45" s="14"/>
      <c r="W45" s="14"/>
      <c r="X45" s="31"/>
      <c r="Y45" s="31"/>
    </row>
    <row r="46" spans="1:25" s="12" customFormat="1" ht="150" x14ac:dyDescent="0.25">
      <c r="A46" s="12" t="s">
        <v>46</v>
      </c>
      <c r="B46" s="17" t="s">
        <v>47</v>
      </c>
      <c r="C46" s="32" t="s">
        <v>80</v>
      </c>
      <c r="D46" s="22" t="s">
        <v>29</v>
      </c>
      <c r="E46" s="23" t="s">
        <v>30</v>
      </c>
      <c r="F46" s="23" t="s">
        <v>30</v>
      </c>
      <c r="G46" s="39" t="s">
        <v>52</v>
      </c>
      <c r="H46" s="39" t="s">
        <v>60</v>
      </c>
      <c r="I46" s="13" t="s">
        <v>44</v>
      </c>
      <c r="J46" s="19">
        <v>100</v>
      </c>
      <c r="K46" s="14">
        <v>12.202299999999999</v>
      </c>
      <c r="L46" s="21" t="s">
        <v>23</v>
      </c>
      <c r="M46" s="21" t="s">
        <v>24</v>
      </c>
      <c r="N46" s="33" t="s">
        <v>20</v>
      </c>
      <c r="O46" s="21" t="s">
        <v>51</v>
      </c>
      <c r="P46" s="21" t="s">
        <v>58</v>
      </c>
      <c r="Q46" s="21" t="s">
        <v>20</v>
      </c>
      <c r="R46" s="34">
        <v>1</v>
      </c>
      <c r="S46" s="35">
        <v>22463776.331999999</v>
      </c>
      <c r="T46" s="24">
        <f t="shared" ref="T46:T53" si="14">R46*S46</f>
        <v>22463776.331999999</v>
      </c>
      <c r="U46" s="24">
        <f t="shared" ref="U46:U53" si="15">T46*1.12</f>
        <v>25159429.491840001</v>
      </c>
      <c r="V46" s="21" t="s">
        <v>21</v>
      </c>
      <c r="W46" s="21" t="s">
        <v>21</v>
      </c>
    </row>
    <row r="47" spans="1:25" s="12" customFormat="1" ht="123.75" customHeight="1" x14ac:dyDescent="0.25">
      <c r="A47" s="12" t="s">
        <v>46</v>
      </c>
      <c r="B47" s="17" t="s">
        <v>47</v>
      </c>
      <c r="C47" s="32" t="s">
        <v>81</v>
      </c>
      <c r="D47" s="22" t="s">
        <v>27</v>
      </c>
      <c r="E47" s="23" t="s">
        <v>28</v>
      </c>
      <c r="F47" s="23" t="s">
        <v>28</v>
      </c>
      <c r="G47" s="39" t="s">
        <v>49</v>
      </c>
      <c r="H47" s="39" t="s">
        <v>60</v>
      </c>
      <c r="I47" s="13" t="s">
        <v>44</v>
      </c>
      <c r="J47" s="19">
        <v>100</v>
      </c>
      <c r="K47" s="14">
        <v>12.202299999999999</v>
      </c>
      <c r="L47" s="21" t="s">
        <v>23</v>
      </c>
      <c r="M47" s="21" t="s">
        <v>24</v>
      </c>
      <c r="N47" s="33" t="s">
        <v>20</v>
      </c>
      <c r="O47" s="21" t="s">
        <v>51</v>
      </c>
      <c r="P47" s="21" t="s">
        <v>58</v>
      </c>
      <c r="Q47" s="21" t="s">
        <v>20</v>
      </c>
      <c r="R47" s="34">
        <v>1</v>
      </c>
      <c r="S47" s="35">
        <v>720123722.847</v>
      </c>
      <c r="T47" s="24">
        <f t="shared" si="14"/>
        <v>720123722.847</v>
      </c>
      <c r="U47" s="24">
        <f t="shared" si="15"/>
        <v>806538569.58864009</v>
      </c>
      <c r="V47" s="21" t="s">
        <v>21</v>
      </c>
      <c r="W47" s="21" t="s">
        <v>21</v>
      </c>
    </row>
    <row r="48" spans="1:25" s="12" customFormat="1" ht="150" x14ac:dyDescent="0.25">
      <c r="A48" s="12" t="s">
        <v>46</v>
      </c>
      <c r="B48" s="17" t="s">
        <v>47</v>
      </c>
      <c r="C48" s="18" t="s">
        <v>82</v>
      </c>
      <c r="D48" s="40" t="s">
        <v>31</v>
      </c>
      <c r="E48" s="23" t="s">
        <v>32</v>
      </c>
      <c r="F48" s="23" t="s">
        <v>32</v>
      </c>
      <c r="G48" s="23" t="s">
        <v>26</v>
      </c>
      <c r="H48" s="39" t="s">
        <v>60</v>
      </c>
      <c r="I48" s="13" t="s">
        <v>44</v>
      </c>
      <c r="J48" s="19">
        <v>100</v>
      </c>
      <c r="K48" s="14">
        <v>12.202299999999999</v>
      </c>
      <c r="L48" s="20" t="s">
        <v>23</v>
      </c>
      <c r="M48" s="20" t="s">
        <v>24</v>
      </c>
      <c r="N48" s="19" t="s">
        <v>20</v>
      </c>
      <c r="O48" s="20" t="s">
        <v>51</v>
      </c>
      <c r="P48" s="20" t="s">
        <v>57</v>
      </c>
      <c r="Q48" s="20" t="s">
        <v>20</v>
      </c>
      <c r="R48" s="51">
        <v>1</v>
      </c>
      <c r="S48" s="52">
        <v>567723636.10000002</v>
      </c>
      <c r="T48" s="24">
        <f t="shared" si="14"/>
        <v>567723636.10000002</v>
      </c>
      <c r="U48" s="24">
        <f t="shared" si="15"/>
        <v>635850472.43200004</v>
      </c>
      <c r="V48" s="20" t="s">
        <v>21</v>
      </c>
      <c r="W48" s="20" t="s">
        <v>21</v>
      </c>
    </row>
    <row r="49" spans="2:23" s="12" customFormat="1" ht="150" x14ac:dyDescent="0.25">
      <c r="B49" s="17" t="s">
        <v>47</v>
      </c>
      <c r="C49" s="32" t="s">
        <v>55</v>
      </c>
      <c r="D49" s="42" t="s">
        <v>29</v>
      </c>
      <c r="E49" s="39" t="s">
        <v>30</v>
      </c>
      <c r="F49" s="39" t="s">
        <v>30</v>
      </c>
      <c r="G49" s="39" t="s">
        <v>53</v>
      </c>
      <c r="H49" s="39" t="s">
        <v>60</v>
      </c>
      <c r="I49" s="13" t="s">
        <v>44</v>
      </c>
      <c r="J49" s="19">
        <v>100</v>
      </c>
      <c r="K49" s="14">
        <v>11.202299999999999</v>
      </c>
      <c r="L49" s="20" t="s">
        <v>23</v>
      </c>
      <c r="M49" s="20" t="s">
        <v>24</v>
      </c>
      <c r="N49" s="19" t="s">
        <v>20</v>
      </c>
      <c r="O49" s="20" t="s">
        <v>51</v>
      </c>
      <c r="P49" s="20" t="s">
        <v>57</v>
      </c>
      <c r="Q49" s="43" t="s">
        <v>20</v>
      </c>
      <c r="R49" s="44">
        <v>1</v>
      </c>
      <c r="S49" s="45">
        <v>0.01</v>
      </c>
      <c r="T49" s="45">
        <f t="shared" si="14"/>
        <v>0.01</v>
      </c>
      <c r="U49" s="45">
        <f t="shared" si="15"/>
        <v>1.1200000000000002E-2</v>
      </c>
      <c r="V49" s="46" t="s">
        <v>21</v>
      </c>
      <c r="W49" s="20" t="s">
        <v>21</v>
      </c>
    </row>
    <row r="50" spans="2:23" s="12" customFormat="1" ht="150" x14ac:dyDescent="0.25">
      <c r="B50" s="17" t="s">
        <v>47</v>
      </c>
      <c r="C50" s="18" t="s">
        <v>56</v>
      </c>
      <c r="D50" s="42" t="s">
        <v>29</v>
      </c>
      <c r="E50" s="39" t="s">
        <v>30</v>
      </c>
      <c r="F50" s="39" t="s">
        <v>30</v>
      </c>
      <c r="G50" s="39" t="s">
        <v>54</v>
      </c>
      <c r="H50" s="39" t="s">
        <v>60</v>
      </c>
      <c r="I50" s="13" t="s">
        <v>44</v>
      </c>
      <c r="J50" s="19">
        <v>100</v>
      </c>
      <c r="K50" s="14">
        <v>11.202299999999999</v>
      </c>
      <c r="L50" s="20" t="s">
        <v>23</v>
      </c>
      <c r="M50" s="20" t="s">
        <v>24</v>
      </c>
      <c r="N50" s="19" t="s">
        <v>20</v>
      </c>
      <c r="O50" s="20" t="s">
        <v>51</v>
      </c>
      <c r="P50" s="20" t="s">
        <v>57</v>
      </c>
      <c r="Q50" s="43" t="s">
        <v>20</v>
      </c>
      <c r="R50" s="44">
        <v>1</v>
      </c>
      <c r="S50" s="45">
        <v>846150602.70599997</v>
      </c>
      <c r="T50" s="45">
        <f t="shared" si="14"/>
        <v>846150602.70599997</v>
      </c>
      <c r="U50" s="45">
        <f t="shared" si="15"/>
        <v>947688675.03072011</v>
      </c>
      <c r="V50" s="46" t="s">
        <v>21</v>
      </c>
      <c r="W50" s="20" t="s">
        <v>21</v>
      </c>
    </row>
    <row r="51" spans="2:23" s="12" customFormat="1" ht="150" x14ac:dyDescent="0.25">
      <c r="B51" s="17" t="s">
        <v>47</v>
      </c>
      <c r="C51" s="47" t="s">
        <v>61</v>
      </c>
      <c r="D51" s="42" t="s">
        <v>27</v>
      </c>
      <c r="E51" s="39" t="s">
        <v>28</v>
      </c>
      <c r="F51" s="39" t="s">
        <v>28</v>
      </c>
      <c r="G51" s="39" t="s">
        <v>62</v>
      </c>
      <c r="H51" s="39" t="s">
        <v>60</v>
      </c>
      <c r="I51" s="13" t="s">
        <v>44</v>
      </c>
      <c r="J51" s="48">
        <v>100</v>
      </c>
      <c r="K51" s="14">
        <v>12.202299999999999</v>
      </c>
      <c r="L51" s="20" t="s">
        <v>23</v>
      </c>
      <c r="M51" s="43" t="s">
        <v>63</v>
      </c>
      <c r="N51" s="19" t="s">
        <v>20</v>
      </c>
      <c r="O51" s="20" t="s">
        <v>51</v>
      </c>
      <c r="P51" s="43" t="s">
        <v>64</v>
      </c>
      <c r="Q51" s="42" t="s">
        <v>47</v>
      </c>
      <c r="R51" s="49">
        <v>1</v>
      </c>
      <c r="S51" s="50">
        <v>4358.95</v>
      </c>
      <c r="T51" s="50">
        <f t="shared" si="14"/>
        <v>4358.95</v>
      </c>
      <c r="U51" s="50">
        <f t="shared" si="15"/>
        <v>4882.0240000000003</v>
      </c>
      <c r="V51" s="46" t="s">
        <v>21</v>
      </c>
      <c r="W51" s="20" t="s">
        <v>21</v>
      </c>
    </row>
    <row r="52" spans="2:23" s="12" customFormat="1" ht="150" x14ac:dyDescent="0.25">
      <c r="B52" s="17" t="s">
        <v>47</v>
      </c>
      <c r="C52" s="18" t="s">
        <v>84</v>
      </c>
      <c r="D52" s="42" t="s">
        <v>65</v>
      </c>
      <c r="E52" s="39" t="s">
        <v>66</v>
      </c>
      <c r="F52" s="42" t="s">
        <v>67</v>
      </c>
      <c r="G52" s="39" t="s">
        <v>68</v>
      </c>
      <c r="H52" s="39" t="s">
        <v>60</v>
      </c>
      <c r="I52" s="13" t="s">
        <v>44</v>
      </c>
      <c r="J52" s="19">
        <v>100</v>
      </c>
      <c r="K52" s="14">
        <v>12.202299999999999</v>
      </c>
      <c r="L52" s="20" t="s">
        <v>23</v>
      </c>
      <c r="M52" s="20" t="s">
        <v>69</v>
      </c>
      <c r="N52" s="19" t="s">
        <v>20</v>
      </c>
      <c r="O52" s="20" t="s">
        <v>51</v>
      </c>
      <c r="P52" s="20" t="s">
        <v>57</v>
      </c>
      <c r="Q52" s="53" t="s">
        <v>47</v>
      </c>
      <c r="R52" s="49">
        <v>1</v>
      </c>
      <c r="S52" s="50">
        <v>37006200</v>
      </c>
      <c r="T52" s="50">
        <f t="shared" si="14"/>
        <v>37006200</v>
      </c>
      <c r="U52" s="50">
        <f t="shared" si="15"/>
        <v>41446944.000000007</v>
      </c>
      <c r="V52" s="46" t="s">
        <v>21</v>
      </c>
      <c r="W52" s="20" t="s">
        <v>21</v>
      </c>
    </row>
    <row r="53" spans="2:23" s="12" customFormat="1" ht="150" x14ac:dyDescent="0.25">
      <c r="B53" s="17" t="s">
        <v>47</v>
      </c>
      <c r="C53" s="47" t="s">
        <v>85</v>
      </c>
      <c r="D53" s="42" t="s">
        <v>65</v>
      </c>
      <c r="E53" s="39" t="s">
        <v>66</v>
      </c>
      <c r="F53" s="42" t="s">
        <v>67</v>
      </c>
      <c r="G53" s="39" t="s">
        <v>68</v>
      </c>
      <c r="H53" s="39" t="s">
        <v>60</v>
      </c>
      <c r="I53" s="13" t="s">
        <v>44</v>
      </c>
      <c r="J53" s="19">
        <v>100</v>
      </c>
      <c r="K53" s="14">
        <v>12.202299999999999</v>
      </c>
      <c r="L53" s="20" t="s">
        <v>23</v>
      </c>
      <c r="M53" s="20" t="s">
        <v>24</v>
      </c>
      <c r="N53" s="19" t="s">
        <v>20</v>
      </c>
      <c r="O53" s="20" t="s">
        <v>51</v>
      </c>
      <c r="P53" s="20" t="s">
        <v>57</v>
      </c>
      <c r="Q53" s="53" t="s">
        <v>47</v>
      </c>
      <c r="R53" s="49">
        <v>1</v>
      </c>
      <c r="S53" s="50">
        <v>88704</v>
      </c>
      <c r="T53" s="50">
        <f t="shared" si="14"/>
        <v>88704</v>
      </c>
      <c r="U53" s="50">
        <f t="shared" si="15"/>
        <v>99348.48000000001</v>
      </c>
      <c r="V53" s="46" t="s">
        <v>21</v>
      </c>
      <c r="W53" s="20" t="s">
        <v>21</v>
      </c>
    </row>
    <row r="54" spans="2:23" x14ac:dyDescent="0.25">
      <c r="B54" s="11"/>
      <c r="C54" s="10" t="s">
        <v>42</v>
      </c>
      <c r="D54" s="8"/>
      <c r="E54" s="8"/>
      <c r="F54" s="8"/>
      <c r="G54" s="8"/>
      <c r="H54" s="5"/>
      <c r="I54" s="5"/>
      <c r="J54" s="5"/>
      <c r="K54" s="5"/>
      <c r="L54" s="5"/>
      <c r="M54" s="5"/>
      <c r="N54" s="5"/>
      <c r="O54" s="5"/>
      <c r="P54" s="5"/>
      <c r="Q54" s="8"/>
      <c r="R54" s="8"/>
      <c r="S54" s="8"/>
      <c r="T54" s="9">
        <f>SUM(T46:T53)</f>
        <v>2193561000.9449997</v>
      </c>
      <c r="U54" s="9">
        <f>SUM(U46:U53)</f>
        <v>2456788321.0584006</v>
      </c>
      <c r="V54" s="8"/>
      <c r="W54" s="8"/>
    </row>
    <row r="55" spans="2:23" x14ac:dyDescent="0.25">
      <c r="B55" s="11"/>
      <c r="C55" s="10" t="s">
        <v>43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>
        <f>T54+T44</f>
        <v>7125785938.5839996</v>
      </c>
      <c r="U55" s="6">
        <f>U54+U44</f>
        <v>7980880251.2140808</v>
      </c>
      <c r="V55" s="5"/>
      <c r="W55" s="5"/>
    </row>
  </sheetData>
  <autoFilter ref="A10:Y55"/>
  <dataValidations count="1">
    <dataValidation type="whole" allowBlank="1" showInputMessage="1" showErrorMessage="1" sqref="J46:J53">
      <formula1>0</formula1>
      <formula2>100</formula2>
    </dataValidation>
  </dataValidations>
  <printOptions horizontalCentered="1"/>
  <pageMargins left="0" right="0" top="0.23622047244094491" bottom="7.874015748031496E-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2024-01-30T10:24:42Z</cp:lastPrinted>
  <dcterms:created xsi:type="dcterms:W3CDTF">2021-10-12T10:44:16Z</dcterms:created>
  <dcterms:modified xsi:type="dcterms:W3CDTF">2024-02-06T03:57:28Z</dcterms:modified>
</cp:coreProperties>
</file>