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" windowWidth="28980" windowHeight="73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Report'!$C$10:$AO$43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38" i="1" l="1"/>
  <c r="T33" i="1" l="1"/>
  <c r="U33" i="1" s="1"/>
  <c r="T34" i="1"/>
  <c r="U34" i="1" s="1"/>
  <c r="T35" i="1"/>
  <c r="U35" i="1" s="1"/>
  <c r="T36" i="1"/>
  <c r="U36" i="1" s="1"/>
  <c r="T37" i="1"/>
  <c r="U37" i="1" s="1"/>
  <c r="U38" i="1" l="1"/>
  <c r="U32" i="1" l="1"/>
  <c r="T32" i="1"/>
  <c r="T29" i="1" l="1"/>
  <c r="U29" i="1"/>
  <c r="T30" i="1"/>
  <c r="U30" i="1" s="1"/>
  <c r="T31" i="1"/>
  <c r="U31" i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/>
  <c r="T26" i="1"/>
  <c r="U26" i="1"/>
  <c r="T27" i="1"/>
  <c r="U27" i="1" s="1"/>
  <c r="T28" i="1"/>
  <c r="U28" i="1"/>
  <c r="T18" i="1" l="1"/>
  <c r="U18" i="1" s="1"/>
  <c r="T19" i="1"/>
  <c r="U19" i="1"/>
  <c r="T17" i="1" l="1"/>
  <c r="U17" i="1" s="1"/>
  <c r="T46" i="1" l="1"/>
  <c r="T16" i="1" l="1"/>
  <c r="U16" i="1"/>
  <c r="U46" i="1" l="1"/>
  <c r="T15" i="1" l="1"/>
  <c r="U15" i="1" s="1"/>
  <c r="T14" i="1" l="1"/>
  <c r="U14" i="1" s="1"/>
  <c r="T13" i="1" l="1"/>
  <c r="U13" i="1"/>
  <c r="T12" i="1" l="1"/>
  <c r="U12" i="1" l="1"/>
  <c r="U47" i="1" s="1"/>
  <c r="T47" i="1"/>
</calcChain>
</file>

<file path=xl/sharedStrings.xml><?xml version="1.0" encoding="utf-8"?>
<sst xmlns="http://schemas.openxmlformats.org/spreadsheetml/2006/main" count="536" uniqueCount="231">
  <si>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</si>
  <si>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</si>
  <si>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</si>
  <si>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</si>
  <si>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</si>
  <si>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</si>
  <si>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</si>
  <si>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</si>
  <si>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</si>
  <si>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</si>
  <si>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</si>
  <si>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</si>
  <si>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</si>
  <si>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</si>
  <si>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</si>
  <si>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</si>
  <si>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</si>
  <si>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</si>
  <si>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</si>
  <si>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</si>
  <si>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</si>
  <si>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</si>
  <si>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</si>
  <si>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</si>
  <si>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</si>
  <si>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</si>
  <si>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</si>
  <si>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1 У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</si>
  <si>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</si>
  <si>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</si>
  <si>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</si>
  <si>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</si>
  <si>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</si>
  <si>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</si>
  <si>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</si>
  <si>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</si>
  <si>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</si>
  <si>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</si>
  <si>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</si>
  <si>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</si>
  <si>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</si>
  <si>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</si>
  <si>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</si>
  <si>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</si>
  <si>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</si>
  <si>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1 Т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</si>
  <si>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</si>
  <si>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</si>
  <si>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</si>
  <si>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</si>
  <si>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</si>
  <si>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</si>
  <si>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</si>
  <si>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</si>
  <si>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</si>
  <si>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</si>
  <si>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</si>
  <si>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</si>
  <si>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</si>
  <si>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</si>
  <si>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</si>
  <si>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Коммерческий директор</t>
  </si>
  <si>
    <t>С.Э. Шибилов</t>
  </si>
  <si>
    <t>Заместитель коммерческого директора</t>
  </si>
  <si>
    <t>Н.Ю. Выдрина</t>
  </si>
  <si>
    <t xml:space="preserve">Исполнители: </t>
  </si>
  <si>
    <t>Начальник отдела</t>
  </si>
  <si>
    <t>Орлик Е.А.</t>
  </si>
  <si>
    <t xml:space="preserve">Заместитель начальника отдела </t>
  </si>
  <si>
    <t>Куприна Е.В</t>
  </si>
  <si>
    <t>Менеджер</t>
  </si>
  <si>
    <t>Турчева Ю.В.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</si>
  <si>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</si>
  <si>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</si>
  <si>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</si>
  <si>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</si>
  <si>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</si>
  <si>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</si>
  <si>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</si>
  <si>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</si>
  <si>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</si>
  <si>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</si>
  <si>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</si>
  <si>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</si>
  <si>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</si>
  <si>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</si>
  <si>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</si>
  <si>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</si>
  <si>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</si>
  <si>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</si>
  <si>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</si>
  <si>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</si>
  <si>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</si>
  <si>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</si>
  <si>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</si>
  <si>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</si>
  <si>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</si>
  <si>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</si>
  <si>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</si>
  <si>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</si>
  <si>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</si>
  <si>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</si>
  <si>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</si>
  <si>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</si>
  <si>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</si>
  <si>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</si>
  <si>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</si>
  <si>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</si>
  <si>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</si>
  <si>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</si>
  <si>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</si>
  <si>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</si>
  <si>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</si>
  <si>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</si>
  <si>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</si>
  <si>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</si>
  <si>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</si>
  <si>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</si>
  <si>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</si>
  <si>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</si>
  <si>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</si>
  <si>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</si>
  <si>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</si>
  <si>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</si>
  <si>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</si>
  <si>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</si>
  <si>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</si>
  <si>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</si>
  <si>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</si>
  <si>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</si>
  <si>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</si>
  <si>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</si>
  <si>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</si>
  <si>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</si>
  <si>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</si>
  <si>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</si>
  <si>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</si>
  <si>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</si>
  <si>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</si>
  <si>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ШТ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</si>
  <si>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</si>
  <si>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</si>
  <si>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</si>
  <si>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</si>
  <si>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</si>
  <si>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</si>
  <si>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</si>
  <si>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</si>
  <si>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</si>
  <si>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</si>
  <si>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</si>
  <si>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</si>
  <si>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</si>
  <si>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</si>
  <si>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</si>
  <si>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</si>
  <si>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</si>
  <si>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</si>
  <si>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</si>
  <si>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</si>
  <si>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</si>
  <si>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</si>
  <si>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</si>
  <si>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</si>
  <si>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</si>
  <si>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</si>
  <si>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</si>
  <si>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</si>
  <si>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</si>
  <si>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</si>
  <si>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</si>
  <si>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</si>
  <si>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</si>
  <si>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</si>
  <si>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</si>
  <si>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</si>
  <si>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</si>
  <si>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</si>
  <si>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</si>
  <si>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</si>
  <si>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</si>
  <si>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</si>
  <si>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</si>
  <si>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</si>
  <si>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</si>
  <si>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</si>
  <si>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</si>
  <si>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</si>
  <si>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</si>
  <si>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</si>
  <si>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</si>
  <si>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</si>
  <si>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</si>
  <si>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</si>
  <si>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</si>
  <si>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</si>
  <si>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</si>
  <si>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</si>
  <si>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</si>
  <si>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</si>
  <si>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</si>
  <si>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</si>
  <si>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</si>
  <si>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</si>
  <si>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</si>
  <si>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</si>
  <si>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</si>
  <si>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</si>
  <si>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</si>
  <si>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</si>
  <si>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</si>
  <si>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</si>
  <si>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</si>
  <si>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</si>
  <si>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</si>
  <si>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</si>
  <si>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</si>
  <si>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</si>
  <si>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</si>
  <si>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</si>
  <si>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</si>
  <si>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</si>
  <si>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</si>
  <si>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</si>
  <si>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</si>
  <si>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</si>
  <si>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</si>
  <si>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</si>
  <si>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</si>
  <si>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</si>
  <si>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№264  от 28.02.2023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</si>
</sst>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11" fillId="0" borderId="0"/>
  </cellStyleXfs>
  <cellXfs count="9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3" xfId="0" applyFill="1" applyBorder="1" applyAlignment="1">
      <alignment horizontal="left" vertical="top"/>
    </xf>
    <xf numFmtId="4" fontId="0" fillId="0" borderId="3" xfId="0" applyNumberForma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2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2" fillId="0" borderId="0" xfId="0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left" vertical="top" wrapText="1"/>
    </xf>
    <xf numFmtId="0" fontId="0" fillId="0" borderId="10" xfId="0" applyFill="1" applyBorder="1"/>
    <xf numFmtId="0" fontId="3" fillId="0" borderId="3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0" fillId="2" borderId="0" xfId="0" applyFill="1"/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" fontId="7" fillId="2" borderId="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1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7;&#1083;&#1072;&#1085;&#1080;&#1088;&#1086;&#1074;&#1072;&#1085;&#1080;&#1103;/2022/&#1060;&#1086;&#1088;&#1084;&#1080;&#1088;&#1086;&#1074;&#1072;&#1085;&#1080;&#1077;%20&#1055;&#1055;&#1047;%202021%20&#1056;&#1080;&#1059;/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abSelected="1" topLeftCell="B1" zoomScale="75" workbookViewId="0">
      <selection activeCell="K10" sqref="K10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6.28515625" style="1" customWidth="1"/>
    <col min="8" max="8" width="6.7109375" style="1" customWidth="1"/>
    <col min="9" max="9" width="16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30" t="s">
        <v>60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30" t="s">
        <v>230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80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81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5"/>
    </row>
    <row r="11" spans="1:40" x14ac:dyDescent="0.25">
      <c r="C11" s="5" t="s">
        <v>56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40" ht="180" x14ac:dyDescent="0.25">
      <c r="A12" s="1" t="s">
        <v>72</v>
      </c>
      <c r="B12" s="49" t="s">
        <v>77</v>
      </c>
      <c r="C12" s="44" t="s">
        <v>45</v>
      </c>
      <c r="D12" s="54" t="s">
        <v>46</v>
      </c>
      <c r="E12" s="19" t="s">
        <v>47</v>
      </c>
      <c r="F12" s="19" t="s">
        <v>48</v>
      </c>
      <c r="G12" s="19" t="s">
        <v>49</v>
      </c>
      <c r="H12" s="19" t="s">
        <v>23</v>
      </c>
      <c r="I12" s="29" t="s">
        <v>59</v>
      </c>
      <c r="J12" s="55">
        <v>100</v>
      </c>
      <c r="K12" s="8" t="s">
        <v>44</v>
      </c>
      <c r="L12" s="15" t="s">
        <v>50</v>
      </c>
      <c r="M12" s="15" t="s">
        <v>51</v>
      </c>
      <c r="N12" s="14" t="s">
        <v>52</v>
      </c>
      <c r="O12" s="15" t="s">
        <v>33</v>
      </c>
      <c r="P12" s="15" t="s">
        <v>53</v>
      </c>
      <c r="Q12" s="15" t="s">
        <v>54</v>
      </c>
      <c r="R12" s="16">
        <v>338923575</v>
      </c>
      <c r="S12" s="17">
        <v>9.3114000000000008</v>
      </c>
      <c r="T12" s="17">
        <f t="shared" ref="T12:T17" si="0">R12*S12</f>
        <v>3155852976.2550001</v>
      </c>
      <c r="U12" s="17">
        <f t="shared" ref="U12:U28" si="1">T12*1.12</f>
        <v>3534555333.4056005</v>
      </c>
      <c r="V12" s="15" t="s">
        <v>22</v>
      </c>
      <c r="W12" s="18" t="s">
        <v>22</v>
      </c>
    </row>
    <row r="13" spans="1:40" ht="75" x14ac:dyDescent="0.25">
      <c r="B13" s="54" t="s">
        <v>83</v>
      </c>
      <c r="C13" s="50" t="s">
        <v>82</v>
      </c>
      <c r="D13" s="54" t="s">
        <v>86</v>
      </c>
      <c r="E13" s="54" t="s">
        <v>87</v>
      </c>
      <c r="F13" s="54" t="s">
        <v>88</v>
      </c>
      <c r="G13" s="54" t="s">
        <v>84</v>
      </c>
      <c r="H13" s="54"/>
      <c r="I13" s="55" t="s">
        <v>78</v>
      </c>
      <c r="J13" s="56"/>
      <c r="K13" s="57">
        <v>2.2023000000000001</v>
      </c>
      <c r="L13" s="58" t="s">
        <v>50</v>
      </c>
      <c r="M13" s="58" t="s">
        <v>51</v>
      </c>
      <c r="N13" s="59" t="s">
        <v>52</v>
      </c>
      <c r="O13" s="58" t="s">
        <v>89</v>
      </c>
      <c r="P13" s="58" t="s">
        <v>85</v>
      </c>
      <c r="Q13" s="42" t="s">
        <v>139</v>
      </c>
      <c r="R13" s="60">
        <v>1</v>
      </c>
      <c r="S13" s="17">
        <v>136500</v>
      </c>
      <c r="T13" s="17">
        <f t="shared" si="0"/>
        <v>136500</v>
      </c>
      <c r="U13" s="17">
        <f t="shared" si="1"/>
        <v>152880</v>
      </c>
      <c r="V13" s="15" t="s">
        <v>22</v>
      </c>
      <c r="W13" s="18" t="s">
        <v>22</v>
      </c>
    </row>
    <row r="14" spans="1:40" ht="75" x14ac:dyDescent="0.25">
      <c r="B14" s="64" t="s">
        <v>95</v>
      </c>
      <c r="C14" s="42" t="s">
        <v>90</v>
      </c>
      <c r="D14" s="62" t="s">
        <v>91</v>
      </c>
      <c r="E14" s="62" t="s">
        <v>92</v>
      </c>
      <c r="F14" s="62" t="s">
        <v>93</v>
      </c>
      <c r="G14" s="62" t="s">
        <v>94</v>
      </c>
      <c r="H14" s="62"/>
      <c r="I14" s="29" t="s">
        <v>78</v>
      </c>
      <c r="J14" s="13"/>
      <c r="K14" s="8">
        <v>2.2023000000000001</v>
      </c>
      <c r="L14" s="42" t="s">
        <v>50</v>
      </c>
      <c r="M14" s="42" t="s">
        <v>51</v>
      </c>
      <c r="N14" s="62" t="s">
        <v>52</v>
      </c>
      <c r="O14" s="42" t="s">
        <v>89</v>
      </c>
      <c r="P14" s="42" t="s">
        <v>53</v>
      </c>
      <c r="Q14" s="42" t="s">
        <v>139</v>
      </c>
      <c r="R14" s="63">
        <v>1</v>
      </c>
      <c r="S14" s="53">
        <v>64187.5</v>
      </c>
      <c r="T14" s="52">
        <f t="shared" si="0"/>
        <v>64187.5</v>
      </c>
      <c r="U14" s="51">
        <f t="shared" si="1"/>
        <v>71890</v>
      </c>
      <c r="V14" s="15" t="s">
        <v>22</v>
      </c>
      <c r="W14" s="18" t="s">
        <v>22</v>
      </c>
    </row>
    <row r="15" spans="1:40" ht="75" x14ac:dyDescent="0.25">
      <c r="B15" s="64" t="s">
        <v>97</v>
      </c>
      <c r="C15" s="42" t="s">
        <v>96</v>
      </c>
      <c r="D15" s="62" t="s">
        <v>98</v>
      </c>
      <c r="E15" s="62" t="s">
        <v>99</v>
      </c>
      <c r="F15" s="62" t="s">
        <v>100</v>
      </c>
      <c r="G15" s="62" t="s">
        <v>101</v>
      </c>
      <c r="H15" s="62"/>
      <c r="I15" s="29" t="s">
        <v>78</v>
      </c>
      <c r="J15" s="13"/>
      <c r="K15" s="8">
        <v>2.2023000000000001</v>
      </c>
      <c r="L15" s="42" t="s">
        <v>50</v>
      </c>
      <c r="M15" s="42" t="s">
        <v>51</v>
      </c>
      <c r="N15" s="62" t="s">
        <v>52</v>
      </c>
      <c r="O15" s="42" t="s">
        <v>89</v>
      </c>
      <c r="P15" s="42" t="s">
        <v>85</v>
      </c>
      <c r="Q15" s="42" t="s">
        <v>102</v>
      </c>
      <c r="R15" s="63">
        <v>0.55000000000000004</v>
      </c>
      <c r="S15" s="53">
        <v>94700</v>
      </c>
      <c r="T15" s="52">
        <f t="shared" si="0"/>
        <v>52085.000000000007</v>
      </c>
      <c r="U15" s="51">
        <f t="shared" si="1"/>
        <v>58335.200000000012</v>
      </c>
      <c r="V15" s="15" t="s">
        <v>22</v>
      </c>
      <c r="W15" s="18" t="s">
        <v>22</v>
      </c>
    </row>
    <row r="16" spans="1:40" s="65" customFormat="1" ht="75" x14ac:dyDescent="0.25">
      <c r="B16" s="66" t="s">
        <v>108</v>
      </c>
      <c r="C16" s="67" t="s">
        <v>109</v>
      </c>
      <c r="D16" s="68" t="s">
        <v>110</v>
      </c>
      <c r="E16" s="68" t="s">
        <v>111</v>
      </c>
      <c r="F16" s="68" t="s">
        <v>112</v>
      </c>
      <c r="G16" s="68" t="s">
        <v>113</v>
      </c>
      <c r="H16" s="68"/>
      <c r="I16" s="69" t="s">
        <v>78</v>
      </c>
      <c r="J16" s="70"/>
      <c r="K16" s="71">
        <v>2.2023000000000001</v>
      </c>
      <c r="L16" s="67" t="s">
        <v>50</v>
      </c>
      <c r="M16" s="67" t="s">
        <v>51</v>
      </c>
      <c r="N16" s="68" t="s">
        <v>52</v>
      </c>
      <c r="O16" s="67" t="s">
        <v>114</v>
      </c>
      <c r="P16" s="72" t="s">
        <v>85</v>
      </c>
      <c r="Q16" s="67" t="s">
        <v>115</v>
      </c>
      <c r="R16" s="73">
        <v>0.5</v>
      </c>
      <c r="S16" s="74">
        <v>477641.94</v>
      </c>
      <c r="T16" s="75">
        <f t="shared" si="0"/>
        <v>238820.97</v>
      </c>
      <c r="U16" s="76">
        <f t="shared" si="1"/>
        <v>267479.48640000005</v>
      </c>
      <c r="V16" s="77" t="s">
        <v>22</v>
      </c>
      <c r="W16" s="78" t="s">
        <v>22</v>
      </c>
    </row>
    <row r="17" spans="1:23" s="65" customFormat="1" ht="75" x14ac:dyDescent="0.25">
      <c r="B17" s="66" t="s">
        <v>117</v>
      </c>
      <c r="C17" s="67" t="s">
        <v>118</v>
      </c>
      <c r="D17" s="68" t="s">
        <v>119</v>
      </c>
      <c r="E17" s="66" t="s">
        <v>120</v>
      </c>
      <c r="F17" s="67" t="s">
        <v>121</v>
      </c>
      <c r="G17" s="68" t="s">
        <v>122</v>
      </c>
      <c r="H17" s="66"/>
      <c r="I17" s="67" t="s">
        <v>78</v>
      </c>
      <c r="J17" s="70"/>
      <c r="K17" s="71">
        <v>3.2023000000000001</v>
      </c>
      <c r="L17" s="67" t="s">
        <v>50</v>
      </c>
      <c r="M17" s="67" t="s">
        <v>51</v>
      </c>
      <c r="N17" s="68" t="s">
        <v>52</v>
      </c>
      <c r="O17" s="67" t="s">
        <v>123</v>
      </c>
      <c r="P17" s="67" t="s">
        <v>85</v>
      </c>
      <c r="Q17" s="67" t="s">
        <v>139</v>
      </c>
      <c r="R17" s="73">
        <v>2</v>
      </c>
      <c r="S17" s="75">
        <v>15000</v>
      </c>
      <c r="T17" s="75">
        <f t="shared" si="0"/>
        <v>30000</v>
      </c>
      <c r="U17" s="75">
        <f t="shared" si="1"/>
        <v>33600</v>
      </c>
      <c r="V17" s="67" t="s">
        <v>22</v>
      </c>
      <c r="W17" s="87" t="s">
        <v>22</v>
      </c>
    </row>
    <row r="18" spans="1:23" s="65" customFormat="1" ht="75" x14ac:dyDescent="0.25">
      <c r="B18" s="66" t="s">
        <v>124</v>
      </c>
      <c r="C18" s="67" t="s">
        <v>126</v>
      </c>
      <c r="D18" s="68" t="s">
        <v>128</v>
      </c>
      <c r="E18" s="66" t="s">
        <v>129</v>
      </c>
      <c r="F18" s="67" t="s">
        <v>130</v>
      </c>
      <c r="G18" s="68" t="s">
        <v>131</v>
      </c>
      <c r="H18" s="66"/>
      <c r="I18" s="67" t="s">
        <v>78</v>
      </c>
      <c r="J18" s="70"/>
      <c r="K18" s="71">
        <v>3.2023000000000001</v>
      </c>
      <c r="L18" s="67" t="s">
        <v>50</v>
      </c>
      <c r="M18" s="67" t="s">
        <v>51</v>
      </c>
      <c r="N18" s="68" t="s">
        <v>52</v>
      </c>
      <c r="O18" s="67" t="s">
        <v>136</v>
      </c>
      <c r="P18" s="67" t="s">
        <v>137</v>
      </c>
      <c r="Q18" s="67" t="s">
        <v>138</v>
      </c>
      <c r="R18" s="73">
        <v>100</v>
      </c>
      <c r="S18" s="75">
        <v>2991.0714285714284</v>
      </c>
      <c r="T18" s="75">
        <f t="shared" ref="T18:T19" si="2">R18*S18</f>
        <v>299107.14285714284</v>
      </c>
      <c r="U18" s="75">
        <f t="shared" si="1"/>
        <v>335000</v>
      </c>
      <c r="V18" s="67" t="s">
        <v>22</v>
      </c>
      <c r="W18" s="87" t="s">
        <v>22</v>
      </c>
    </row>
    <row r="19" spans="1:23" s="65" customFormat="1" ht="75" x14ac:dyDescent="0.25">
      <c r="B19" s="66" t="s">
        <v>125</v>
      </c>
      <c r="C19" s="67" t="s">
        <v>127</v>
      </c>
      <c r="D19" s="68" t="s">
        <v>132</v>
      </c>
      <c r="E19" s="66" t="s">
        <v>133</v>
      </c>
      <c r="F19" s="67" t="s">
        <v>134</v>
      </c>
      <c r="G19" s="68" t="s">
        <v>135</v>
      </c>
      <c r="H19" s="66"/>
      <c r="I19" s="67" t="s">
        <v>78</v>
      </c>
      <c r="J19" s="70"/>
      <c r="K19" s="71">
        <v>3.2023000000000001</v>
      </c>
      <c r="L19" s="67" t="s">
        <v>50</v>
      </c>
      <c r="M19" s="67" t="s">
        <v>51</v>
      </c>
      <c r="N19" s="68" t="s">
        <v>52</v>
      </c>
      <c r="O19" s="67" t="s">
        <v>136</v>
      </c>
      <c r="P19" s="67" t="s">
        <v>137</v>
      </c>
      <c r="Q19" s="67" t="s">
        <v>139</v>
      </c>
      <c r="R19" s="73">
        <v>40</v>
      </c>
      <c r="S19" s="75">
        <v>3124.9999999999995</v>
      </c>
      <c r="T19" s="75">
        <f t="shared" si="2"/>
        <v>124999.99999999999</v>
      </c>
      <c r="U19" s="75">
        <f t="shared" si="1"/>
        <v>140000</v>
      </c>
      <c r="V19" s="67" t="s">
        <v>22</v>
      </c>
      <c r="W19" s="87" t="s">
        <v>22</v>
      </c>
    </row>
    <row r="20" spans="1:23" s="65" customFormat="1" ht="75" x14ac:dyDescent="0.25">
      <c r="B20" s="66" t="s">
        <v>140</v>
      </c>
      <c r="C20" s="67" t="s">
        <v>149</v>
      </c>
      <c r="D20" s="68" t="s">
        <v>158</v>
      </c>
      <c r="E20" s="66" t="s">
        <v>159</v>
      </c>
      <c r="F20" s="67" t="s">
        <v>160</v>
      </c>
      <c r="G20" s="68" t="s">
        <v>161</v>
      </c>
      <c r="H20" s="66"/>
      <c r="I20" s="67" t="s">
        <v>78</v>
      </c>
      <c r="J20" s="70"/>
      <c r="K20" s="71">
        <v>3.2023000000000001</v>
      </c>
      <c r="L20" s="67" t="s">
        <v>50</v>
      </c>
      <c r="M20" s="67" t="s">
        <v>51</v>
      </c>
      <c r="N20" s="68" t="s">
        <v>52</v>
      </c>
      <c r="O20" s="67" t="s">
        <v>114</v>
      </c>
      <c r="P20" s="72" t="s">
        <v>85</v>
      </c>
      <c r="Q20" s="67" t="s">
        <v>102</v>
      </c>
      <c r="R20" s="73">
        <v>67</v>
      </c>
      <c r="S20" s="75">
        <v>517</v>
      </c>
      <c r="T20" s="75">
        <f t="shared" ref="T20:T28" si="3">R20*S20</f>
        <v>34639</v>
      </c>
      <c r="U20" s="75">
        <f t="shared" si="1"/>
        <v>38795.68</v>
      </c>
      <c r="V20" s="67" t="s">
        <v>22</v>
      </c>
      <c r="W20" s="87" t="s">
        <v>22</v>
      </c>
    </row>
    <row r="21" spans="1:23" s="65" customFormat="1" ht="75" x14ac:dyDescent="0.25">
      <c r="B21" s="66" t="s">
        <v>141</v>
      </c>
      <c r="C21" s="67" t="s">
        <v>150</v>
      </c>
      <c r="D21" s="68" t="s">
        <v>162</v>
      </c>
      <c r="E21" s="66" t="s">
        <v>159</v>
      </c>
      <c r="F21" s="67" t="s">
        <v>163</v>
      </c>
      <c r="G21" s="68" t="s">
        <v>164</v>
      </c>
      <c r="H21" s="66"/>
      <c r="I21" s="67" t="s">
        <v>78</v>
      </c>
      <c r="J21" s="70"/>
      <c r="K21" s="71">
        <v>3.2023000000000001</v>
      </c>
      <c r="L21" s="67" t="s">
        <v>50</v>
      </c>
      <c r="M21" s="67" t="s">
        <v>51</v>
      </c>
      <c r="N21" s="68" t="s">
        <v>52</v>
      </c>
      <c r="O21" s="67" t="s">
        <v>114</v>
      </c>
      <c r="P21" s="72" t="s">
        <v>85</v>
      </c>
      <c r="Q21" s="67" t="s">
        <v>102</v>
      </c>
      <c r="R21" s="73">
        <v>90</v>
      </c>
      <c r="S21" s="75">
        <v>470</v>
      </c>
      <c r="T21" s="75">
        <f t="shared" si="3"/>
        <v>42300</v>
      </c>
      <c r="U21" s="75">
        <f t="shared" si="1"/>
        <v>47376.000000000007</v>
      </c>
      <c r="V21" s="67" t="s">
        <v>22</v>
      </c>
      <c r="W21" s="87" t="s">
        <v>22</v>
      </c>
    </row>
    <row r="22" spans="1:23" s="65" customFormat="1" ht="75" x14ac:dyDescent="0.25">
      <c r="B22" s="66" t="s">
        <v>142</v>
      </c>
      <c r="C22" s="67" t="s">
        <v>151</v>
      </c>
      <c r="D22" s="68" t="s">
        <v>165</v>
      </c>
      <c r="E22" s="66" t="s">
        <v>159</v>
      </c>
      <c r="F22" s="67" t="s">
        <v>166</v>
      </c>
      <c r="G22" s="68" t="s">
        <v>167</v>
      </c>
      <c r="H22" s="66"/>
      <c r="I22" s="67" t="s">
        <v>78</v>
      </c>
      <c r="J22" s="70"/>
      <c r="K22" s="71">
        <v>3.2023000000000001</v>
      </c>
      <c r="L22" s="67" t="s">
        <v>50</v>
      </c>
      <c r="M22" s="67" t="s">
        <v>51</v>
      </c>
      <c r="N22" s="68" t="s">
        <v>52</v>
      </c>
      <c r="O22" s="67" t="s">
        <v>114</v>
      </c>
      <c r="P22" s="72" t="s">
        <v>85</v>
      </c>
      <c r="Q22" s="67" t="s">
        <v>102</v>
      </c>
      <c r="R22" s="73">
        <v>40</v>
      </c>
      <c r="S22" s="75">
        <v>450</v>
      </c>
      <c r="T22" s="75">
        <f t="shared" si="3"/>
        <v>18000</v>
      </c>
      <c r="U22" s="75">
        <f t="shared" si="1"/>
        <v>20160.000000000004</v>
      </c>
      <c r="V22" s="67" t="s">
        <v>22</v>
      </c>
      <c r="W22" s="87" t="s">
        <v>22</v>
      </c>
    </row>
    <row r="23" spans="1:23" s="65" customFormat="1" ht="75" x14ac:dyDescent="0.25">
      <c r="B23" s="66" t="s">
        <v>143</v>
      </c>
      <c r="C23" s="67" t="s">
        <v>152</v>
      </c>
      <c r="D23" s="68" t="s">
        <v>165</v>
      </c>
      <c r="E23" s="66" t="s">
        <v>159</v>
      </c>
      <c r="F23" s="67" t="s">
        <v>166</v>
      </c>
      <c r="G23" s="68" t="s">
        <v>168</v>
      </c>
      <c r="H23" s="66"/>
      <c r="I23" s="67" t="s">
        <v>78</v>
      </c>
      <c r="J23" s="70"/>
      <c r="K23" s="71">
        <v>3.2023000000000001</v>
      </c>
      <c r="L23" s="67" t="s">
        <v>50</v>
      </c>
      <c r="M23" s="67" t="s">
        <v>51</v>
      </c>
      <c r="N23" s="68" t="s">
        <v>52</v>
      </c>
      <c r="O23" s="67" t="s">
        <v>114</v>
      </c>
      <c r="P23" s="72" t="s">
        <v>85</v>
      </c>
      <c r="Q23" s="67" t="s">
        <v>102</v>
      </c>
      <c r="R23" s="73">
        <v>15</v>
      </c>
      <c r="S23" s="75">
        <v>450</v>
      </c>
      <c r="T23" s="75">
        <f t="shared" si="3"/>
        <v>6750</v>
      </c>
      <c r="U23" s="75">
        <f t="shared" si="1"/>
        <v>7560.0000000000009</v>
      </c>
      <c r="V23" s="67" t="s">
        <v>22</v>
      </c>
      <c r="W23" s="87" t="s">
        <v>22</v>
      </c>
    </row>
    <row r="24" spans="1:23" s="65" customFormat="1" ht="75" x14ac:dyDescent="0.25">
      <c r="B24" s="66" t="s">
        <v>144</v>
      </c>
      <c r="C24" s="67" t="s">
        <v>153</v>
      </c>
      <c r="D24" s="68" t="s">
        <v>169</v>
      </c>
      <c r="E24" s="66" t="s">
        <v>159</v>
      </c>
      <c r="F24" s="67" t="s">
        <v>170</v>
      </c>
      <c r="G24" s="68" t="s">
        <v>171</v>
      </c>
      <c r="H24" s="66"/>
      <c r="I24" s="67" t="s">
        <v>78</v>
      </c>
      <c r="J24" s="70"/>
      <c r="K24" s="71">
        <v>3.2023000000000001</v>
      </c>
      <c r="L24" s="67" t="s">
        <v>50</v>
      </c>
      <c r="M24" s="67" t="s">
        <v>51</v>
      </c>
      <c r="N24" s="68" t="s">
        <v>52</v>
      </c>
      <c r="O24" s="67" t="s">
        <v>114</v>
      </c>
      <c r="P24" s="72" t="s">
        <v>85</v>
      </c>
      <c r="Q24" s="67" t="s">
        <v>102</v>
      </c>
      <c r="R24" s="73">
        <v>20</v>
      </c>
      <c r="S24" s="75">
        <v>450</v>
      </c>
      <c r="T24" s="75">
        <f t="shared" si="3"/>
        <v>9000</v>
      </c>
      <c r="U24" s="75">
        <f t="shared" si="1"/>
        <v>10080.000000000002</v>
      </c>
      <c r="V24" s="67" t="s">
        <v>22</v>
      </c>
      <c r="W24" s="87" t="s">
        <v>22</v>
      </c>
    </row>
    <row r="25" spans="1:23" s="65" customFormat="1" ht="75" x14ac:dyDescent="0.25">
      <c r="B25" s="66" t="s">
        <v>145</v>
      </c>
      <c r="C25" s="67" t="s">
        <v>154</v>
      </c>
      <c r="D25" s="68" t="s">
        <v>172</v>
      </c>
      <c r="E25" s="66" t="s">
        <v>159</v>
      </c>
      <c r="F25" s="67" t="s">
        <v>173</v>
      </c>
      <c r="G25" s="68" t="s">
        <v>174</v>
      </c>
      <c r="H25" s="66"/>
      <c r="I25" s="67" t="s">
        <v>78</v>
      </c>
      <c r="J25" s="70"/>
      <c r="K25" s="71">
        <v>3.2023000000000001</v>
      </c>
      <c r="L25" s="67" t="s">
        <v>50</v>
      </c>
      <c r="M25" s="67" t="s">
        <v>51</v>
      </c>
      <c r="N25" s="68" t="s">
        <v>52</v>
      </c>
      <c r="O25" s="67" t="s">
        <v>114</v>
      </c>
      <c r="P25" s="72" t="s">
        <v>85</v>
      </c>
      <c r="Q25" s="67" t="s">
        <v>102</v>
      </c>
      <c r="R25" s="73">
        <v>100</v>
      </c>
      <c r="S25" s="75">
        <v>450</v>
      </c>
      <c r="T25" s="75">
        <f t="shared" si="3"/>
        <v>45000</v>
      </c>
      <c r="U25" s="75">
        <f t="shared" si="1"/>
        <v>50400.000000000007</v>
      </c>
      <c r="V25" s="67" t="s">
        <v>22</v>
      </c>
      <c r="W25" s="87" t="s">
        <v>22</v>
      </c>
    </row>
    <row r="26" spans="1:23" s="65" customFormat="1" ht="75" x14ac:dyDescent="0.25">
      <c r="B26" s="66" t="s">
        <v>146</v>
      </c>
      <c r="C26" s="67" t="s">
        <v>155</v>
      </c>
      <c r="D26" s="68" t="s">
        <v>175</v>
      </c>
      <c r="E26" s="66" t="s">
        <v>159</v>
      </c>
      <c r="F26" s="67" t="s">
        <v>176</v>
      </c>
      <c r="G26" s="68" t="s">
        <v>177</v>
      </c>
      <c r="H26" s="66"/>
      <c r="I26" s="67" t="s">
        <v>78</v>
      </c>
      <c r="J26" s="70"/>
      <c r="K26" s="71">
        <v>3.2023000000000001</v>
      </c>
      <c r="L26" s="67" t="s">
        <v>50</v>
      </c>
      <c r="M26" s="67" t="s">
        <v>51</v>
      </c>
      <c r="N26" s="68" t="s">
        <v>52</v>
      </c>
      <c r="O26" s="67" t="s">
        <v>114</v>
      </c>
      <c r="P26" s="72" t="s">
        <v>85</v>
      </c>
      <c r="Q26" s="67" t="s">
        <v>102</v>
      </c>
      <c r="R26" s="73">
        <v>50</v>
      </c>
      <c r="S26" s="75">
        <v>450</v>
      </c>
      <c r="T26" s="75">
        <f t="shared" si="3"/>
        <v>22500</v>
      </c>
      <c r="U26" s="75">
        <f t="shared" si="1"/>
        <v>25200.000000000004</v>
      </c>
      <c r="V26" s="67" t="s">
        <v>22</v>
      </c>
      <c r="W26" s="87" t="s">
        <v>22</v>
      </c>
    </row>
    <row r="27" spans="1:23" s="65" customFormat="1" ht="75" x14ac:dyDescent="0.25">
      <c r="B27" s="66" t="s">
        <v>147</v>
      </c>
      <c r="C27" s="67" t="s">
        <v>156</v>
      </c>
      <c r="D27" s="68" t="s">
        <v>172</v>
      </c>
      <c r="E27" s="66" t="s">
        <v>159</v>
      </c>
      <c r="F27" s="67" t="s">
        <v>173</v>
      </c>
      <c r="G27" s="68" t="s">
        <v>178</v>
      </c>
      <c r="H27" s="66"/>
      <c r="I27" s="67" t="s">
        <v>78</v>
      </c>
      <c r="J27" s="70"/>
      <c r="K27" s="71">
        <v>3.2023000000000001</v>
      </c>
      <c r="L27" s="67" t="s">
        <v>50</v>
      </c>
      <c r="M27" s="67" t="s">
        <v>51</v>
      </c>
      <c r="N27" s="68" t="s">
        <v>52</v>
      </c>
      <c r="O27" s="67" t="s">
        <v>114</v>
      </c>
      <c r="P27" s="72" t="s">
        <v>85</v>
      </c>
      <c r="Q27" s="67" t="s">
        <v>102</v>
      </c>
      <c r="R27" s="73">
        <v>50</v>
      </c>
      <c r="S27" s="75">
        <v>450</v>
      </c>
      <c r="T27" s="75">
        <f t="shared" si="3"/>
        <v>22500</v>
      </c>
      <c r="U27" s="75">
        <f t="shared" si="1"/>
        <v>25200.000000000004</v>
      </c>
      <c r="V27" s="67" t="s">
        <v>22</v>
      </c>
      <c r="W27" s="87" t="s">
        <v>22</v>
      </c>
    </row>
    <row r="28" spans="1:23" s="65" customFormat="1" ht="75" x14ac:dyDescent="0.25">
      <c r="B28" s="66" t="s">
        <v>148</v>
      </c>
      <c r="C28" s="67" t="s">
        <v>157</v>
      </c>
      <c r="D28" s="68" t="s">
        <v>179</v>
      </c>
      <c r="E28" s="66" t="s">
        <v>159</v>
      </c>
      <c r="F28" s="67" t="s">
        <v>180</v>
      </c>
      <c r="G28" s="68" t="s">
        <v>181</v>
      </c>
      <c r="H28" s="66"/>
      <c r="I28" s="67" t="s">
        <v>78</v>
      </c>
      <c r="J28" s="70"/>
      <c r="K28" s="71">
        <v>3.2023000000000001</v>
      </c>
      <c r="L28" s="67" t="s">
        <v>50</v>
      </c>
      <c r="M28" s="67" t="s">
        <v>51</v>
      </c>
      <c r="N28" s="68" t="s">
        <v>52</v>
      </c>
      <c r="O28" s="67" t="s">
        <v>114</v>
      </c>
      <c r="P28" s="67" t="s">
        <v>85</v>
      </c>
      <c r="Q28" s="67" t="s">
        <v>102</v>
      </c>
      <c r="R28" s="73">
        <v>5</v>
      </c>
      <c r="S28" s="75">
        <v>625</v>
      </c>
      <c r="T28" s="75">
        <f t="shared" si="3"/>
        <v>3125</v>
      </c>
      <c r="U28" s="75">
        <f t="shared" si="1"/>
        <v>3500.0000000000005</v>
      </c>
      <c r="V28" s="67" t="s">
        <v>22</v>
      </c>
      <c r="W28" s="87" t="s">
        <v>22</v>
      </c>
    </row>
    <row r="29" spans="1:23" s="65" customFormat="1" ht="75" x14ac:dyDescent="0.25">
      <c r="A29" s="75"/>
      <c r="B29" s="75" t="s">
        <v>182</v>
      </c>
      <c r="C29" s="75" t="s">
        <v>185</v>
      </c>
      <c r="D29" s="75" t="s">
        <v>188</v>
      </c>
      <c r="E29" s="75" t="s">
        <v>190</v>
      </c>
      <c r="F29" s="75" t="s">
        <v>191</v>
      </c>
      <c r="G29" s="75" t="s">
        <v>192</v>
      </c>
      <c r="H29" s="75"/>
      <c r="I29" s="75" t="s">
        <v>78</v>
      </c>
      <c r="J29" s="75"/>
      <c r="K29" s="71">
        <v>3.2023000000000001</v>
      </c>
      <c r="L29" s="75" t="s">
        <v>50</v>
      </c>
      <c r="M29" s="75" t="s">
        <v>51</v>
      </c>
      <c r="N29" s="75" t="s">
        <v>52</v>
      </c>
      <c r="O29" s="75" t="s">
        <v>197</v>
      </c>
      <c r="P29" s="75" t="s">
        <v>85</v>
      </c>
      <c r="Q29" s="75" t="s">
        <v>139</v>
      </c>
      <c r="R29" s="75">
        <v>1</v>
      </c>
      <c r="S29" s="75">
        <v>36700</v>
      </c>
      <c r="T29" s="75">
        <f t="shared" ref="T29:T31" si="4">R29*S29</f>
        <v>36700</v>
      </c>
      <c r="U29" s="75">
        <f t="shared" ref="U29:U31" si="5">T29*1.12</f>
        <v>41104.000000000007</v>
      </c>
      <c r="V29" s="67" t="s">
        <v>22</v>
      </c>
      <c r="W29" s="87" t="s">
        <v>22</v>
      </c>
    </row>
    <row r="30" spans="1:23" s="65" customFormat="1" ht="75" x14ac:dyDescent="0.25">
      <c r="A30" s="75"/>
      <c r="B30" s="75" t="s">
        <v>183</v>
      </c>
      <c r="C30" s="75" t="s">
        <v>186</v>
      </c>
      <c r="D30" s="75" t="s">
        <v>189</v>
      </c>
      <c r="E30" s="75" t="s">
        <v>193</v>
      </c>
      <c r="F30" s="75" t="s">
        <v>194</v>
      </c>
      <c r="G30" s="75" t="s">
        <v>195</v>
      </c>
      <c r="H30" s="75"/>
      <c r="I30" s="75" t="s">
        <v>78</v>
      </c>
      <c r="J30" s="75"/>
      <c r="K30" s="71">
        <v>3.2023000000000001</v>
      </c>
      <c r="L30" s="75" t="s">
        <v>50</v>
      </c>
      <c r="M30" s="75" t="s">
        <v>51</v>
      </c>
      <c r="N30" s="75" t="s">
        <v>52</v>
      </c>
      <c r="O30" s="75" t="s">
        <v>197</v>
      </c>
      <c r="P30" s="75" t="s">
        <v>85</v>
      </c>
      <c r="Q30" s="75" t="s">
        <v>139</v>
      </c>
      <c r="R30" s="75">
        <v>7</v>
      </c>
      <c r="S30" s="75">
        <v>3800</v>
      </c>
      <c r="T30" s="75">
        <f t="shared" si="4"/>
        <v>26600</v>
      </c>
      <c r="U30" s="75">
        <f t="shared" si="5"/>
        <v>29792.000000000004</v>
      </c>
      <c r="V30" s="67" t="s">
        <v>22</v>
      </c>
      <c r="W30" s="87" t="s">
        <v>22</v>
      </c>
    </row>
    <row r="31" spans="1:23" s="65" customFormat="1" ht="75" x14ac:dyDescent="0.25">
      <c r="A31" s="75"/>
      <c r="B31" s="75" t="s">
        <v>184</v>
      </c>
      <c r="C31" s="75" t="s">
        <v>187</v>
      </c>
      <c r="D31" s="75" t="s">
        <v>189</v>
      </c>
      <c r="E31" s="75" t="s">
        <v>193</v>
      </c>
      <c r="F31" s="75" t="s">
        <v>194</v>
      </c>
      <c r="G31" s="75" t="s">
        <v>196</v>
      </c>
      <c r="H31" s="75"/>
      <c r="I31" s="75" t="s">
        <v>78</v>
      </c>
      <c r="J31" s="75"/>
      <c r="K31" s="71">
        <v>3.2023000000000001</v>
      </c>
      <c r="L31" s="75" t="s">
        <v>50</v>
      </c>
      <c r="M31" s="75" t="s">
        <v>51</v>
      </c>
      <c r="N31" s="75" t="s">
        <v>52</v>
      </c>
      <c r="O31" s="75" t="s">
        <v>197</v>
      </c>
      <c r="P31" s="75" t="s">
        <v>85</v>
      </c>
      <c r="Q31" s="75" t="s">
        <v>139</v>
      </c>
      <c r="R31" s="75">
        <v>4</v>
      </c>
      <c r="S31" s="75">
        <v>16216</v>
      </c>
      <c r="T31" s="75">
        <f t="shared" si="4"/>
        <v>64864</v>
      </c>
      <c r="U31" s="75">
        <f t="shared" si="5"/>
        <v>72647.680000000008</v>
      </c>
      <c r="V31" s="67" t="s">
        <v>22</v>
      </c>
      <c r="W31" s="87" t="s">
        <v>22</v>
      </c>
    </row>
    <row r="32" spans="1:23" s="65" customFormat="1" ht="75" x14ac:dyDescent="0.25">
      <c r="A32" s="88"/>
      <c r="B32" s="75" t="s">
        <v>198</v>
      </c>
      <c r="C32" s="75" t="s">
        <v>203</v>
      </c>
      <c r="D32" s="75" t="s">
        <v>199</v>
      </c>
      <c r="E32" s="75" t="s">
        <v>200</v>
      </c>
      <c r="F32" s="75" t="s">
        <v>201</v>
      </c>
      <c r="G32" s="75" t="s">
        <v>202</v>
      </c>
      <c r="H32" s="75"/>
      <c r="I32" s="75" t="s">
        <v>78</v>
      </c>
      <c r="J32" s="75"/>
      <c r="K32" s="71">
        <v>3.2023000000000001</v>
      </c>
      <c r="L32" s="75" t="s">
        <v>50</v>
      </c>
      <c r="M32" s="75" t="s">
        <v>51</v>
      </c>
      <c r="N32" s="75" t="s">
        <v>52</v>
      </c>
      <c r="O32" s="89" t="s">
        <v>89</v>
      </c>
      <c r="P32" s="89" t="s">
        <v>53</v>
      </c>
      <c r="Q32" s="75" t="s">
        <v>139</v>
      </c>
      <c r="R32" s="75">
        <v>84</v>
      </c>
      <c r="S32" s="75">
        <v>2616.0714285714284</v>
      </c>
      <c r="T32" s="75">
        <f t="shared" ref="T32" si="6">R32*S32</f>
        <v>219750</v>
      </c>
      <c r="U32" s="75">
        <f>T32*1.12</f>
        <v>246120.00000000003</v>
      </c>
      <c r="V32" s="67" t="s">
        <v>22</v>
      </c>
      <c r="W32" s="87" t="s">
        <v>22</v>
      </c>
    </row>
    <row r="33" spans="1:40" s="65" customFormat="1" ht="75" x14ac:dyDescent="0.25">
      <c r="A33" s="88"/>
      <c r="B33" s="75" t="s">
        <v>205</v>
      </c>
      <c r="C33" s="75" t="s">
        <v>210</v>
      </c>
      <c r="D33" s="75" t="s">
        <v>215</v>
      </c>
      <c r="E33" s="75" t="s">
        <v>216</v>
      </c>
      <c r="F33" s="75" t="s">
        <v>217</v>
      </c>
      <c r="G33" s="75" t="s">
        <v>218</v>
      </c>
      <c r="H33" s="75"/>
      <c r="I33" s="75" t="s">
        <v>78</v>
      </c>
      <c r="J33" s="75"/>
      <c r="K33" s="71">
        <v>3.2023000000000001</v>
      </c>
      <c r="L33" s="75" t="s">
        <v>50</v>
      </c>
      <c r="M33" s="75" t="s">
        <v>51</v>
      </c>
      <c r="N33" s="75" t="s">
        <v>52</v>
      </c>
      <c r="O33" s="89" t="s">
        <v>229</v>
      </c>
      <c r="P33" s="89" t="s">
        <v>85</v>
      </c>
      <c r="Q33" s="75" t="s">
        <v>139</v>
      </c>
      <c r="R33" s="75">
        <v>16</v>
      </c>
      <c r="S33" s="75">
        <v>690</v>
      </c>
      <c r="T33" s="75">
        <f t="shared" ref="T33:T37" si="7">R33*S33</f>
        <v>11040</v>
      </c>
      <c r="U33" s="75">
        <f t="shared" ref="U33:U37" si="8">T33*1.12</f>
        <v>12364.800000000001</v>
      </c>
      <c r="V33" s="67" t="s">
        <v>22</v>
      </c>
      <c r="W33" s="87" t="s">
        <v>22</v>
      </c>
    </row>
    <row r="34" spans="1:40" s="65" customFormat="1" ht="75" x14ac:dyDescent="0.25">
      <c r="A34" s="88"/>
      <c r="B34" s="75" t="s">
        <v>206</v>
      </c>
      <c r="C34" s="75" t="s">
        <v>211</v>
      </c>
      <c r="D34" s="75" t="s">
        <v>219</v>
      </c>
      <c r="E34" s="75" t="s">
        <v>216</v>
      </c>
      <c r="F34" s="75" t="s">
        <v>220</v>
      </c>
      <c r="G34" s="75" t="s">
        <v>221</v>
      </c>
      <c r="H34" s="75"/>
      <c r="I34" s="75" t="s">
        <v>78</v>
      </c>
      <c r="J34" s="75"/>
      <c r="K34" s="71">
        <v>3.2023000000000001</v>
      </c>
      <c r="L34" s="75" t="s">
        <v>50</v>
      </c>
      <c r="M34" s="75" t="s">
        <v>51</v>
      </c>
      <c r="N34" s="75" t="s">
        <v>52</v>
      </c>
      <c r="O34" s="89" t="s">
        <v>229</v>
      </c>
      <c r="P34" s="89" t="s">
        <v>85</v>
      </c>
      <c r="Q34" s="75" t="s">
        <v>139</v>
      </c>
      <c r="R34" s="75">
        <v>48</v>
      </c>
      <c r="S34" s="75">
        <v>590</v>
      </c>
      <c r="T34" s="75">
        <f t="shared" si="7"/>
        <v>28320</v>
      </c>
      <c r="U34" s="75">
        <f t="shared" si="8"/>
        <v>31718.400000000001</v>
      </c>
      <c r="V34" s="67" t="s">
        <v>22</v>
      </c>
      <c r="W34" s="87" t="s">
        <v>22</v>
      </c>
    </row>
    <row r="35" spans="1:40" s="65" customFormat="1" ht="75" x14ac:dyDescent="0.25">
      <c r="A35" s="88"/>
      <c r="B35" s="75" t="s">
        <v>207</v>
      </c>
      <c r="C35" s="75" t="s">
        <v>212</v>
      </c>
      <c r="D35" s="75" t="s">
        <v>222</v>
      </c>
      <c r="E35" s="75" t="s">
        <v>216</v>
      </c>
      <c r="F35" s="75" t="s">
        <v>223</v>
      </c>
      <c r="G35" s="75" t="s">
        <v>224</v>
      </c>
      <c r="H35" s="75"/>
      <c r="I35" s="75" t="s">
        <v>78</v>
      </c>
      <c r="J35" s="75"/>
      <c r="K35" s="71">
        <v>3.2023000000000001</v>
      </c>
      <c r="L35" s="75" t="s">
        <v>50</v>
      </c>
      <c r="M35" s="75" t="s">
        <v>51</v>
      </c>
      <c r="N35" s="75" t="s">
        <v>52</v>
      </c>
      <c r="O35" s="89" t="s">
        <v>229</v>
      </c>
      <c r="P35" s="89" t="s">
        <v>85</v>
      </c>
      <c r="Q35" s="75" t="s">
        <v>139</v>
      </c>
      <c r="R35" s="75">
        <v>221</v>
      </c>
      <c r="S35" s="75">
        <v>208.71</v>
      </c>
      <c r="T35" s="75">
        <f t="shared" si="7"/>
        <v>46124.91</v>
      </c>
      <c r="U35" s="75">
        <f t="shared" si="8"/>
        <v>51659.899200000007</v>
      </c>
      <c r="V35" s="67" t="s">
        <v>22</v>
      </c>
      <c r="W35" s="87" t="s">
        <v>22</v>
      </c>
    </row>
    <row r="36" spans="1:40" s="65" customFormat="1" ht="75" x14ac:dyDescent="0.25">
      <c r="A36" s="88"/>
      <c r="B36" s="75" t="s">
        <v>208</v>
      </c>
      <c r="C36" s="75" t="s">
        <v>213</v>
      </c>
      <c r="D36" s="75" t="s">
        <v>225</v>
      </c>
      <c r="E36" s="75" t="s">
        <v>216</v>
      </c>
      <c r="F36" s="75" t="s">
        <v>226</v>
      </c>
      <c r="G36" s="75" t="s">
        <v>218</v>
      </c>
      <c r="H36" s="75"/>
      <c r="I36" s="75" t="s">
        <v>78</v>
      </c>
      <c r="J36" s="75"/>
      <c r="K36" s="71">
        <v>3.2023000000000001</v>
      </c>
      <c r="L36" s="75" t="s">
        <v>50</v>
      </c>
      <c r="M36" s="75" t="s">
        <v>51</v>
      </c>
      <c r="N36" s="75" t="s">
        <v>52</v>
      </c>
      <c r="O36" s="89" t="s">
        <v>229</v>
      </c>
      <c r="P36" s="89" t="s">
        <v>85</v>
      </c>
      <c r="Q36" s="75" t="s">
        <v>139</v>
      </c>
      <c r="R36" s="75">
        <v>48</v>
      </c>
      <c r="S36" s="75">
        <v>457.59</v>
      </c>
      <c r="T36" s="75">
        <f t="shared" si="7"/>
        <v>21964.32</v>
      </c>
      <c r="U36" s="75">
        <f t="shared" si="8"/>
        <v>24600.038400000001</v>
      </c>
      <c r="V36" s="67" t="s">
        <v>22</v>
      </c>
      <c r="W36" s="87" t="s">
        <v>22</v>
      </c>
    </row>
    <row r="37" spans="1:40" s="65" customFormat="1" ht="75" x14ac:dyDescent="0.25">
      <c r="A37" s="88"/>
      <c r="B37" s="75" t="s">
        <v>209</v>
      </c>
      <c r="C37" s="75" t="s">
        <v>214</v>
      </c>
      <c r="D37" s="75" t="s">
        <v>204</v>
      </c>
      <c r="E37" s="75" t="s">
        <v>216</v>
      </c>
      <c r="F37" s="75" t="s">
        <v>227</v>
      </c>
      <c r="G37" s="75" t="s">
        <v>228</v>
      </c>
      <c r="H37" s="75"/>
      <c r="I37" s="75" t="s">
        <v>78</v>
      </c>
      <c r="J37" s="75"/>
      <c r="K37" s="71">
        <v>3.2023000000000001</v>
      </c>
      <c r="L37" s="75" t="s">
        <v>50</v>
      </c>
      <c r="M37" s="75" t="s">
        <v>51</v>
      </c>
      <c r="N37" s="75" t="s">
        <v>52</v>
      </c>
      <c r="O37" s="89" t="s">
        <v>229</v>
      </c>
      <c r="P37" s="89" t="s">
        <v>85</v>
      </c>
      <c r="Q37" s="75" t="s">
        <v>139</v>
      </c>
      <c r="R37" s="75">
        <v>510</v>
      </c>
      <c r="S37" s="75">
        <v>208.71</v>
      </c>
      <c r="T37" s="75">
        <f t="shared" si="7"/>
        <v>106442.1</v>
      </c>
      <c r="U37" s="75">
        <f t="shared" si="8"/>
        <v>119215.15200000002</v>
      </c>
      <c r="V37" s="67" t="s">
        <v>22</v>
      </c>
      <c r="W37" s="87" t="s">
        <v>22</v>
      </c>
    </row>
    <row r="38" spans="1:40" x14ac:dyDescent="0.25">
      <c r="B38" s="61"/>
      <c r="C38" s="2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6">
        <f>SUM(T12:T37)</f>
        <v>3157564296.1978569</v>
      </c>
      <c r="U38" s="26">
        <f>SUM(U12:U37)</f>
        <v>3536472011.7416005</v>
      </c>
      <c r="V38" s="5"/>
      <c r="W38" s="5"/>
      <c r="X38" s="5"/>
    </row>
    <row r="39" spans="1:40" ht="12.75" customHeight="1" x14ac:dyDescent="0.25">
      <c r="B39" s="49"/>
      <c r="C39" s="45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  <c r="T39" s="9"/>
      <c r="U39" s="9"/>
      <c r="V39" s="8"/>
      <c r="W39" s="8"/>
      <c r="X39" s="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80" x14ac:dyDescent="0.25">
      <c r="A40" s="1" t="s">
        <v>72</v>
      </c>
      <c r="B40" s="49" t="s">
        <v>77</v>
      </c>
      <c r="C40" s="46" t="s">
        <v>27</v>
      </c>
      <c r="D40" s="54" t="s">
        <v>38</v>
      </c>
      <c r="E40" s="19" t="s">
        <v>39</v>
      </c>
      <c r="F40" s="19" t="s">
        <v>39</v>
      </c>
      <c r="G40" s="19" t="s">
        <v>34</v>
      </c>
      <c r="H40" s="10" t="s">
        <v>23</v>
      </c>
      <c r="I40" s="29" t="s">
        <v>59</v>
      </c>
      <c r="J40" s="21">
        <v>100</v>
      </c>
      <c r="K40" s="8" t="s">
        <v>44</v>
      </c>
      <c r="L40" s="4" t="s">
        <v>30</v>
      </c>
      <c r="M40" s="4" t="s">
        <v>31</v>
      </c>
      <c r="N40" s="10" t="s">
        <v>21</v>
      </c>
      <c r="O40" s="4" t="s">
        <v>33</v>
      </c>
      <c r="P40" s="4" t="s">
        <v>25</v>
      </c>
      <c r="Q40" s="4" t="s">
        <v>21</v>
      </c>
      <c r="R40" s="11">
        <v>1</v>
      </c>
      <c r="S40" s="12">
        <v>978990618.648</v>
      </c>
      <c r="T40" s="12">
        <v>978990618.648</v>
      </c>
      <c r="U40" s="12">
        <v>1096469492.8857601</v>
      </c>
      <c r="V40" s="4" t="s">
        <v>22</v>
      </c>
      <c r="W40" s="4" t="s">
        <v>22</v>
      </c>
    </row>
    <row r="41" spans="1:40" ht="180" x14ac:dyDescent="0.25">
      <c r="A41" s="1" t="s">
        <v>72</v>
      </c>
      <c r="B41" s="49" t="s">
        <v>77</v>
      </c>
      <c r="C41" s="46" t="s">
        <v>28</v>
      </c>
      <c r="D41" s="54" t="s">
        <v>40</v>
      </c>
      <c r="E41" s="19" t="s">
        <v>41</v>
      </c>
      <c r="F41" s="19" t="s">
        <v>41</v>
      </c>
      <c r="G41" s="19" t="s">
        <v>35</v>
      </c>
      <c r="H41" s="10" t="s">
        <v>23</v>
      </c>
      <c r="I41" s="29" t="s">
        <v>59</v>
      </c>
      <c r="J41" s="21">
        <v>100</v>
      </c>
      <c r="K41" s="8" t="s">
        <v>44</v>
      </c>
      <c r="L41" s="4" t="s">
        <v>30</v>
      </c>
      <c r="M41" s="4" t="s">
        <v>31</v>
      </c>
      <c r="N41" s="10" t="s">
        <v>21</v>
      </c>
      <c r="O41" s="4" t="s">
        <v>33</v>
      </c>
      <c r="P41" s="4" t="s">
        <v>25</v>
      </c>
      <c r="Q41" s="4" t="s">
        <v>21</v>
      </c>
      <c r="R41" s="11">
        <v>1</v>
      </c>
      <c r="S41" s="12">
        <v>34834363.82</v>
      </c>
      <c r="T41" s="12">
        <v>34834363.82</v>
      </c>
      <c r="U41" s="12">
        <v>39014487.478400007</v>
      </c>
      <c r="V41" s="4" t="s">
        <v>22</v>
      </c>
      <c r="W41" s="4" t="s">
        <v>22</v>
      </c>
    </row>
    <row r="42" spans="1:40" ht="102.75" customHeight="1" x14ac:dyDescent="0.25">
      <c r="A42" s="1" t="s">
        <v>72</v>
      </c>
      <c r="B42" s="49" t="s">
        <v>77</v>
      </c>
      <c r="C42" s="46" t="s">
        <v>29</v>
      </c>
      <c r="D42" s="54" t="s">
        <v>38</v>
      </c>
      <c r="E42" s="19" t="s">
        <v>39</v>
      </c>
      <c r="F42" s="19" t="s">
        <v>39</v>
      </c>
      <c r="G42" s="19" t="s">
        <v>36</v>
      </c>
      <c r="H42" s="10" t="s">
        <v>23</v>
      </c>
      <c r="I42" s="29" t="s">
        <v>59</v>
      </c>
      <c r="J42" s="21">
        <v>100</v>
      </c>
      <c r="K42" s="8" t="s">
        <v>44</v>
      </c>
      <c r="L42" s="4" t="s">
        <v>30</v>
      </c>
      <c r="M42" s="4" t="s">
        <v>31</v>
      </c>
      <c r="N42" s="10" t="s">
        <v>21</v>
      </c>
      <c r="O42" s="4" t="s">
        <v>33</v>
      </c>
      <c r="P42" s="4" t="s">
        <v>24</v>
      </c>
      <c r="Q42" s="4" t="s">
        <v>21</v>
      </c>
      <c r="R42" s="11">
        <v>1</v>
      </c>
      <c r="S42" s="12">
        <v>0.01</v>
      </c>
      <c r="T42" s="12">
        <v>0.01</v>
      </c>
      <c r="U42" s="12">
        <v>1.1200000000000002E-2</v>
      </c>
      <c r="V42" s="4" t="s">
        <v>22</v>
      </c>
      <c r="W42" s="4" t="s">
        <v>22</v>
      </c>
    </row>
    <row r="43" spans="1:40" ht="180" x14ac:dyDescent="0.25">
      <c r="A43" s="1" t="s">
        <v>72</v>
      </c>
      <c r="B43" s="49" t="s">
        <v>77</v>
      </c>
      <c r="C43" s="47" t="s">
        <v>55</v>
      </c>
      <c r="D43" s="54" t="s">
        <v>42</v>
      </c>
      <c r="E43" s="19" t="s">
        <v>43</v>
      </c>
      <c r="F43" s="19" t="s">
        <v>43</v>
      </c>
      <c r="G43" s="19" t="s">
        <v>37</v>
      </c>
      <c r="H43" s="21" t="s">
        <v>23</v>
      </c>
      <c r="I43" s="29" t="s">
        <v>59</v>
      </c>
      <c r="J43" s="21">
        <v>100</v>
      </c>
      <c r="K43" s="8" t="s">
        <v>44</v>
      </c>
      <c r="L43" s="22" t="s">
        <v>30</v>
      </c>
      <c r="M43" s="22" t="s">
        <v>31</v>
      </c>
      <c r="N43" s="21" t="s">
        <v>21</v>
      </c>
      <c r="O43" s="22" t="s">
        <v>33</v>
      </c>
      <c r="P43" s="22" t="s">
        <v>24</v>
      </c>
      <c r="Q43" s="22" t="s">
        <v>21</v>
      </c>
      <c r="R43" s="23">
        <v>1</v>
      </c>
      <c r="S43" s="24">
        <v>336525121.80000001</v>
      </c>
      <c r="T43" s="24">
        <v>336525121.80000001</v>
      </c>
      <c r="U43" s="24">
        <v>376908136.41600007</v>
      </c>
      <c r="V43" s="22" t="s">
        <v>22</v>
      </c>
      <c r="W43" s="22" t="s">
        <v>22</v>
      </c>
    </row>
    <row r="44" spans="1:40" ht="75" x14ac:dyDescent="0.25">
      <c r="B44" s="49" t="s">
        <v>77</v>
      </c>
      <c r="C44" s="47" t="s">
        <v>73</v>
      </c>
      <c r="D44" s="54" t="s">
        <v>74</v>
      </c>
      <c r="E44" s="19" t="s">
        <v>75</v>
      </c>
      <c r="F44" s="19" t="s">
        <v>75</v>
      </c>
      <c r="G44" s="19" t="s">
        <v>76</v>
      </c>
      <c r="H44" s="40" t="s">
        <v>23</v>
      </c>
      <c r="I44" s="29" t="s">
        <v>78</v>
      </c>
      <c r="J44" s="21">
        <v>100</v>
      </c>
      <c r="K44" s="8">
        <v>1.2022999999999999</v>
      </c>
      <c r="L44" s="22" t="s">
        <v>30</v>
      </c>
      <c r="M44" s="20" t="s">
        <v>31</v>
      </c>
      <c r="N44" s="42" t="s">
        <v>77</v>
      </c>
      <c r="O44" s="42"/>
      <c r="P44" s="20" t="s">
        <v>79</v>
      </c>
      <c r="Q44" s="42" t="s">
        <v>77</v>
      </c>
      <c r="R44" s="23">
        <v>1</v>
      </c>
      <c r="S44" s="24">
        <v>139725</v>
      </c>
      <c r="T44" s="24">
        <v>139725</v>
      </c>
      <c r="U44" s="24">
        <v>156492</v>
      </c>
      <c r="V44" s="22" t="s">
        <v>22</v>
      </c>
      <c r="W44" s="22" t="s">
        <v>22</v>
      </c>
    </row>
    <row r="45" spans="1:40" s="65" customFormat="1" ht="180" x14ac:dyDescent="0.25">
      <c r="B45" s="79"/>
      <c r="C45" s="80" t="s">
        <v>104</v>
      </c>
      <c r="D45" s="68" t="s">
        <v>38</v>
      </c>
      <c r="E45" s="19" t="s">
        <v>39</v>
      </c>
      <c r="F45" s="19" t="s">
        <v>39</v>
      </c>
      <c r="G45" s="19" t="s">
        <v>103</v>
      </c>
      <c r="H45" s="81" t="s">
        <v>23</v>
      </c>
      <c r="I45" s="69" t="s">
        <v>105</v>
      </c>
      <c r="J45" s="82">
        <v>100</v>
      </c>
      <c r="K45" s="71">
        <v>2.2023000000000001</v>
      </c>
      <c r="L45" s="83" t="s">
        <v>30</v>
      </c>
      <c r="M45" s="84" t="s">
        <v>106</v>
      </c>
      <c r="N45" s="67" t="s">
        <v>77</v>
      </c>
      <c r="O45" s="67" t="s">
        <v>116</v>
      </c>
      <c r="P45" s="84" t="s">
        <v>107</v>
      </c>
      <c r="Q45" s="67" t="s">
        <v>21</v>
      </c>
      <c r="R45" s="85">
        <v>1</v>
      </c>
      <c r="S45" s="86">
        <v>28031.85</v>
      </c>
      <c r="T45" s="86">
        <v>28031.85</v>
      </c>
      <c r="U45" s="86">
        <v>31395.672000000002</v>
      </c>
      <c r="V45" s="83" t="s">
        <v>22</v>
      </c>
      <c r="W45" s="83" t="s">
        <v>22</v>
      </c>
    </row>
    <row r="46" spans="1:40" x14ac:dyDescent="0.25">
      <c r="B46" s="49"/>
      <c r="C46" s="48" t="s">
        <v>57</v>
      </c>
      <c r="D46" s="41"/>
      <c r="E46" s="41"/>
      <c r="F46" s="41"/>
      <c r="G46" s="41"/>
      <c r="H46" s="27"/>
      <c r="I46" s="27"/>
      <c r="J46" s="27"/>
      <c r="K46" s="27"/>
      <c r="L46" s="27"/>
      <c r="M46" s="27"/>
      <c r="N46" s="27"/>
      <c r="O46" s="27"/>
      <c r="P46" s="27"/>
      <c r="Q46" s="41"/>
      <c r="R46" s="41"/>
      <c r="S46" s="41"/>
      <c r="T46" s="43">
        <f>SUM(T40:T45)</f>
        <v>1350517861.128</v>
      </c>
      <c r="U46" s="43">
        <f>SUM(U40:U45)</f>
        <v>1512580004.4633601</v>
      </c>
      <c r="V46" s="41"/>
      <c r="W46" s="41"/>
      <c r="X46" s="5"/>
    </row>
    <row r="47" spans="1:40" x14ac:dyDescent="0.25">
      <c r="B47" s="49"/>
      <c r="C47" s="48" t="s">
        <v>58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f>T46+T38</f>
        <v>4508082157.3258572</v>
      </c>
      <c r="U47" s="28">
        <f>U46+U38</f>
        <v>5049052016.2049608</v>
      </c>
      <c r="V47" s="27"/>
      <c r="W47" s="27"/>
      <c r="X47" s="5"/>
    </row>
    <row r="52" spans="3:13" customFormat="1" ht="15.75" x14ac:dyDescent="0.25">
      <c r="E52" s="31" t="s">
        <v>61</v>
      </c>
      <c r="F52" s="31"/>
      <c r="G52" s="31"/>
      <c r="H52" s="31"/>
      <c r="I52" s="32" t="s">
        <v>62</v>
      </c>
    </row>
    <row r="53" spans="3:13" customFormat="1" ht="15.75" x14ac:dyDescent="0.25">
      <c r="E53" s="31"/>
      <c r="F53" s="31"/>
      <c r="G53" s="31"/>
      <c r="H53" s="31"/>
      <c r="I53" s="32"/>
    </row>
    <row r="54" spans="3:13" customFormat="1" ht="15.75" x14ac:dyDescent="0.25">
      <c r="E54" s="31"/>
      <c r="F54" s="31"/>
      <c r="G54" s="31"/>
      <c r="H54" s="31"/>
      <c r="I54" s="32"/>
    </row>
    <row r="55" spans="3:13" customFormat="1" ht="15.75" x14ac:dyDescent="0.25">
      <c r="E55" s="31"/>
      <c r="F55" s="31"/>
      <c r="G55" s="31"/>
      <c r="H55" s="31"/>
      <c r="I55" s="32"/>
      <c r="J55" s="33"/>
    </row>
    <row r="56" spans="3:13" customFormat="1" ht="15.75" x14ac:dyDescent="0.25">
      <c r="E56" s="31" t="s">
        <v>63</v>
      </c>
      <c r="F56" s="31"/>
      <c r="G56" s="31"/>
      <c r="H56" s="31"/>
      <c r="I56" s="32" t="s">
        <v>64</v>
      </c>
      <c r="J56" s="33"/>
    </row>
    <row r="57" spans="3:13" customFormat="1" ht="15.75" x14ac:dyDescent="0.25">
      <c r="E57" s="31"/>
      <c r="F57" s="31"/>
      <c r="G57" s="31"/>
      <c r="H57" s="31"/>
      <c r="I57" s="32"/>
      <c r="J57" s="33"/>
    </row>
    <row r="58" spans="3:13" customFormat="1" ht="15.75" x14ac:dyDescent="0.25">
      <c r="E58" s="31"/>
      <c r="F58" s="31"/>
      <c r="G58" s="31"/>
      <c r="H58" s="31"/>
      <c r="I58" s="31"/>
      <c r="J58" s="33"/>
      <c r="K58" s="33"/>
      <c r="M58" s="32"/>
    </row>
    <row r="59" spans="3:13" customFormat="1" ht="15.75" hidden="1" x14ac:dyDescent="0.25">
      <c r="D59" s="31"/>
      <c r="E59" s="31"/>
      <c r="F59" s="31"/>
      <c r="G59" s="31"/>
      <c r="H59" s="31"/>
      <c r="I59" s="33"/>
      <c r="J59" s="33"/>
      <c r="K59" s="34"/>
      <c r="L59" s="32"/>
    </row>
    <row r="60" spans="3:13" customFormat="1" x14ac:dyDescent="0.25">
      <c r="C60" s="35" t="s">
        <v>65</v>
      </c>
      <c r="D60" s="1"/>
      <c r="E60" s="36"/>
      <c r="F60" s="36"/>
      <c r="G60" s="36"/>
      <c r="H60" s="36"/>
      <c r="I60" s="36"/>
      <c r="J60" s="36"/>
      <c r="K60" s="37"/>
      <c r="L60" s="38"/>
    </row>
    <row r="61" spans="3:13" customFormat="1" x14ac:dyDescent="0.25">
      <c r="C61" s="35" t="s">
        <v>66</v>
      </c>
      <c r="D61" s="1"/>
      <c r="E61" s="36"/>
      <c r="F61" s="36"/>
      <c r="G61" s="36"/>
      <c r="H61" s="36"/>
      <c r="I61" s="36"/>
      <c r="J61" s="36"/>
      <c r="K61" s="37"/>
      <c r="L61" s="38"/>
    </row>
    <row r="62" spans="3:13" customFormat="1" x14ac:dyDescent="0.25">
      <c r="C62" s="35" t="s">
        <v>67</v>
      </c>
      <c r="D62" s="1"/>
      <c r="E62" s="36"/>
      <c r="F62" s="36"/>
      <c r="G62" s="36"/>
      <c r="H62" s="36"/>
      <c r="I62" s="36"/>
      <c r="J62" s="36"/>
      <c r="K62" s="37"/>
      <c r="L62" s="38"/>
    </row>
    <row r="63" spans="3:13" customFormat="1" x14ac:dyDescent="0.25">
      <c r="C63" s="35" t="s">
        <v>68</v>
      </c>
      <c r="D63" s="1"/>
      <c r="E63" s="39"/>
      <c r="F63" s="36"/>
      <c r="G63" s="36"/>
      <c r="H63" s="36"/>
      <c r="I63" s="36"/>
      <c r="J63" s="36"/>
      <c r="K63" s="37"/>
      <c r="L63" s="38"/>
    </row>
    <row r="64" spans="3:13" customFormat="1" x14ac:dyDescent="0.25">
      <c r="C64" s="35" t="s">
        <v>69</v>
      </c>
      <c r="D64" s="1"/>
      <c r="E64" s="36"/>
      <c r="F64" s="36"/>
      <c r="G64" s="36"/>
      <c r="H64" s="36"/>
      <c r="I64" s="36"/>
      <c r="J64" s="36"/>
      <c r="K64" s="37"/>
      <c r="L64" s="38"/>
    </row>
    <row r="65" spans="3:12" customFormat="1" x14ac:dyDescent="0.25">
      <c r="C65" s="35" t="s">
        <v>70</v>
      </c>
      <c r="D65" s="1"/>
      <c r="E65" s="36"/>
      <c r="F65" s="36"/>
      <c r="G65" s="36"/>
      <c r="H65" s="36"/>
      <c r="I65" s="36"/>
      <c r="J65" s="36"/>
      <c r="K65" s="37"/>
      <c r="L65" s="38"/>
    </row>
    <row r="66" spans="3:12" customFormat="1" x14ac:dyDescent="0.25">
      <c r="C66" s="35" t="s">
        <v>71</v>
      </c>
      <c r="D66" s="1"/>
      <c r="E66" s="36"/>
      <c r="F66" s="36"/>
      <c r="G66" s="36"/>
      <c r="H66" s="36"/>
      <c r="I66" s="36"/>
      <c r="J66" s="36"/>
      <c r="K66" s="37"/>
      <c r="L66" s="38"/>
    </row>
    <row r="67" spans="3:12" customFormat="1" x14ac:dyDescent="0.25">
      <c r="D67" s="35"/>
      <c r="E67" s="36"/>
      <c r="F67" s="36"/>
      <c r="G67" s="36"/>
      <c r="H67" s="36"/>
      <c r="I67" s="36"/>
      <c r="J67" s="36"/>
      <c r="K67" s="37"/>
      <c r="L67" s="38"/>
    </row>
  </sheetData>
  <dataValidations count="1">
    <dataValidation type="whole" allowBlank="1" showInputMessage="1" showErrorMessage="1" sqref="J40:J45">
      <formula1>0</formula1>
      <formula2>100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2023-02-23T03:45:13Z</cp:lastPrinted>
  <dcterms:created xsi:type="dcterms:W3CDTF">2021-10-12T10:44:16Z</dcterms:created>
  <dcterms:modified xsi:type="dcterms:W3CDTF">2023-03-01T02:03:46Z</dcterms:modified>
</cp:coreProperties>
</file>