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45" windowWidth="28980" windowHeight="7350"/>
  </bookViews>
  <sheets>
    <sheet name="Plan Report" sheetId="1" r:id="rId1"/>
  </sheets>
  <externalReferences>
    <externalReference r:id="rId2"/>
  </externalReferences>
  <definedNames>
    <definedName name="_xlnm._FilterDatabase" localSheetId="0" hidden="1">'Plan Report'!$C$10:$AO$43</definedName>
    <definedName name="Основание_ОИ_ТКП_ВХК">'[1]Основание ОИ, ТКП, ВХК'!$A$3:$A$121</definedName>
    <definedName name="Способы_закупок_итог">'[1]Способы закупок'!$A$4:$A$13</definedName>
  </definedNames>
  <calcPr calcId="145621"/>
</workbook>
</file>

<file path=xl/calcChain.xml><?xml version="1.0" encoding="utf-8"?>
<calcChain xmlns="http://schemas.openxmlformats.org/spreadsheetml/2006/main">
  <c r="T38" i="1" l="1"/>
  <c r="T33" i="1" l="1"/>
  <c r="U33" i="1" s="1"/>
  <c r="T34" i="1"/>
  <c r="U34" i="1" s="1"/>
  <c r="T35" i="1"/>
  <c r="U35" i="1" s="1"/>
  <c r="T36" i="1"/>
  <c r="U36" i="1" s="1"/>
  <c r="T37" i="1"/>
  <c r="U37" i="1" s="1"/>
  <c r="U38" i="1" l="1"/>
  <c r="U32" i="1" l="1"/>
  <c r="T32" i="1"/>
  <c r="T29" i="1" l="1"/>
  <c r="U29" i="1"/>
  <c r="T30" i="1"/>
  <c r="U30" i="1" s="1"/>
  <c r="T31" i="1"/>
  <c r="U31" i="1"/>
  <c r="T20" i="1" l="1"/>
  <c r="U20" i="1" s="1"/>
  <c r="T21" i="1"/>
  <c r="U21" i="1" s="1"/>
  <c r="T22" i="1"/>
  <c r="U22" i="1" s="1"/>
  <c r="T23" i="1"/>
  <c r="U23" i="1" s="1"/>
  <c r="T24" i="1"/>
  <c r="U24" i="1" s="1"/>
  <c r="T25" i="1"/>
  <c r="U25" i="1"/>
  <c r="T26" i="1"/>
  <c r="U26" i="1"/>
  <c r="T27" i="1"/>
  <c r="U27" i="1" s="1"/>
  <c r="T28" i="1"/>
  <c r="U28" i="1"/>
  <c r="T18" i="1" l="1"/>
  <c r="U18" i="1" s="1"/>
  <c r="T19" i="1"/>
  <c r="U19" i="1"/>
  <c r="T17" i="1" l="1"/>
  <c r="U17" i="1" s="1"/>
  <c r="T46" i="1" l="1"/>
  <c r="T16" i="1" l="1"/>
  <c r="U16" i="1"/>
  <c r="U46" i="1" l="1"/>
  <c r="T15" i="1" l="1"/>
  <c r="U15" i="1" s="1"/>
  <c r="T14" i="1" l="1"/>
  <c r="U14" i="1" s="1"/>
  <c r="T13" i="1" l="1"/>
  <c r="U13" i="1"/>
  <c r="T12" i="1" l="1"/>
  <c r="U12" i="1" l="1"/>
  <c r="U47" i="1" s="1"/>
  <c r="T47" i="1"/>
</calcChain>
</file>

<file path=xl/sharedStrings.xml><?xml version="1.0" encoding="utf-8"?>
<sst xmlns="http://schemas.openxmlformats.org/spreadsheetml/2006/main" count="536" uniqueCount="231">
  <si>
    <t>№</t>
  </si>
  <si>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</si>
  <si>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</si>
  <si>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</si>
  <si>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</si>
  <si>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</si>
  <si>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Основание для ОИ/ТКП/ВХК</t>
  </si>
  <si>
    <t>Прогноз местного содержания, %</t>
  </si>
  <si>
    <t>Срок осуществления закупок (планируемый месяц проведения)</t>
  </si>
  <si>
    <t>Место (адрес) осуществления закупок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</si>
  <si>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</si>
  <si>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</si>
  <si>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</si>
  <si>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</si>
  <si>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</si>
  <si>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</si>
  <si>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</si>
  <si>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</si>
  <si>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закупки ТРУ с НДС, тенге</t>
  </si>
  <si>
    <t>Организатор закупки</t>
  </si>
  <si>
    <t>Заказчик</t>
  </si>
  <si>
    <t>-</t>
  </si>
  <si>
    <t>Товарищество с ограниченной ответственностью "Богатырь Комир"</t>
  </si>
  <si>
    <t>ОИ</t>
  </si>
  <si>
    <t xml:space="preserve">Окончательный платеж - 0% , Промежуточный платеж - 100% , Предоплата - 0% </t>
  </si>
  <si>
    <t xml:space="preserve">Окончательный платеж - 0% , Промежуточный платеж - 0% , Предоплата - 100% </t>
  </si>
  <si>
    <t>Приложение 1</t>
  </si>
  <si>
    <t>1 У</t>
  </si>
  <si>
    <t>2 У</t>
  </si>
  <si>
    <t>3 У</t>
  </si>
  <si>
    <t>550000000, Павлодарская область, г. Экибастуз, ул. Бауыржан Момышұлы, 23</t>
  </si>
  <si>
    <t>550000000, Павлодарская область,  г. Экибастуз</t>
  </si>
  <si>
    <t>Услуги</t>
  </si>
  <si>
    <t>с 01.2023 по 12.2023</t>
  </si>
  <si>
    <t>Оказание услуг по передаче электрической энергии</t>
  </si>
  <si>
    <t xml:space="preserve">Оказание услуг по организации балансирования производства-потребления электрической энергии </t>
  </si>
  <si>
    <t>Покупка/продажа балансирующей электрической энергии на балансирующем рынке электрической энергии (БРЭ) РК</t>
  </si>
  <si>
    <t>Оказание услуг по обеспечению готовности электрической мощности к несению нагрузки</t>
  </si>
  <si>
    <t>351310.100.000000</t>
  </si>
  <si>
    <t>Услуги по передаче/распределению электроэнергии</t>
  </si>
  <si>
    <t>351210.130.000000</t>
  </si>
  <si>
    <t>Услуги по организации балансирования производства-потребления электрической энергии</t>
  </si>
  <si>
    <t>749020.000.000129</t>
  </si>
  <si>
    <t>Услуги по обеспечению готовности электрической мощности к несению нагрузки</t>
  </si>
  <si>
    <t>12.2022</t>
  </si>
  <si>
    <t>1 Т</t>
  </si>
  <si>
    <t>351110.100.000000</t>
  </si>
  <si>
    <t>Электроэнергия</t>
  </si>
  <si>
    <t>для собственного потребления</t>
  </si>
  <si>
    <t>Покупка Электроэнергии</t>
  </si>
  <si>
    <t>550000000, Павлодарская область, г.Экибастуз ул. Бауыржан Момышұлы, 23</t>
  </si>
  <si>
    <t>550000000, Павлодарская область, г.Экибастуз. ул. Маргулана ЦБХ</t>
  </si>
  <si>
    <t>DDP</t>
  </si>
  <si>
    <t>Окончательный платеж - 0% , Промежуточный платеж - 0% , Предоплата - 100%</t>
  </si>
  <si>
    <t>Киловатт</t>
  </si>
  <si>
    <t xml:space="preserve"> 4 У</t>
  </si>
  <si>
    <t>Товары</t>
  </si>
  <si>
    <t>Итого услуги:</t>
  </si>
  <si>
    <t>Всего:</t>
  </si>
  <si>
    <t>73-1-3  приобретение электрической энергии, балансирующей электроэнергии, а также услуг по регулированию электрической мощности</t>
  </si>
  <si>
    <t>Утверждено</t>
  </si>
  <si>
    <t>Коммерческий директор</t>
  </si>
  <si>
    <t>С.Э. Шибилов</t>
  </si>
  <si>
    <t>Заместитель коммерческого директора</t>
  </si>
  <si>
    <t>Н.Ю. Выдрина</t>
  </si>
  <si>
    <t xml:space="preserve">Исполнители: </t>
  </si>
  <si>
    <t>Начальник отдела</t>
  </si>
  <si>
    <t>Орлик Е.А.</t>
  </si>
  <si>
    <t xml:space="preserve">Заместитель начальника отдела </t>
  </si>
  <si>
    <t>Куприна Е.В</t>
  </si>
  <si>
    <t>Менеджер</t>
  </si>
  <si>
    <t>Турчева Ю.В.</t>
  </si>
  <si>
    <t>ДЭ</t>
  </si>
  <si>
    <t xml:space="preserve"> 5 У</t>
  </si>
  <si>
    <t>749020.000.000060</t>
  </si>
  <si>
    <t>Услуги по брокерским операциям с товарами</t>
  </si>
  <si>
    <t>Брокерские услуги по закупке цемента на Товарной бирже</t>
  </si>
  <si>
    <t xml:space="preserve"> - </t>
  </si>
  <si>
    <t>73-1-9</t>
  </si>
  <si>
    <t xml:space="preserve">Окончательный платеж - 100% , Промежуточный платеж - 0% , Предоплата - 0% </t>
  </si>
  <si>
    <t xml:space="preserve">План закупок товаров, работ и услуг с применением Особого порядка ТОО "Богатырь Комир" на 2023 год </t>
  </si>
  <si>
    <t>Код ТМЦ</t>
  </si>
  <si>
    <t>2 Т</t>
  </si>
  <si>
    <t>00580030906</t>
  </si>
  <si>
    <t>СТЕКЛО КЛИНГЕРА</t>
  </si>
  <si>
    <t>Окончательный платеж - 100% , Промежуточный платеж - 0% , Предоплата - 0%</t>
  </si>
  <si>
    <t>252113.000.000000</t>
  </si>
  <si>
    <t>Стекло Клингера</t>
  </si>
  <si>
    <t>водоуказательное</t>
  </si>
  <si>
    <t>С даты подписания договора в течение 30 календарных дней</t>
  </si>
  <si>
    <t>3 Т</t>
  </si>
  <si>
    <t>281326.700.000000</t>
  </si>
  <si>
    <t>Компрессор</t>
  </si>
  <si>
    <t>воздушный, производительность до 2 м3/мин</t>
  </si>
  <si>
    <t xml:space="preserve">КОМПРЕССОР 1500 Вт/220В  </t>
  </si>
  <si>
    <t>00440002180</t>
  </si>
  <si>
    <t>4 Т</t>
  </si>
  <si>
    <t>00210010396</t>
  </si>
  <si>
    <t>205956.900.000030</t>
  </si>
  <si>
    <t>Метиловый оранжевый</t>
  </si>
  <si>
    <t>порошок</t>
  </si>
  <si>
    <t>МЕТИЛОВЫЙ ОРАНЖЕВЫЙ</t>
  </si>
  <si>
    <t>КГ</t>
  </si>
  <si>
    <t>Оказание услуги по передаче и распределению электрической энергии</t>
  </si>
  <si>
    <t>6 У</t>
  </si>
  <si>
    <t>73-1-3 приобретение электрической энергии, балансирующей электроэнергии, а также услуг по регулированию электрической мощности</t>
  </si>
  <si>
    <t>710000000, г.Астана, Проспект Абая, дом 59, кв. 47, 48, 49</t>
  </si>
  <si>
    <t>Окончательный платеж - 0% , Промежуточный платеж - 100% , Предоплата - 0%</t>
  </si>
  <si>
    <t>00200080001</t>
  </si>
  <si>
    <t>5 Т</t>
  </si>
  <si>
    <t>192042.520.000002</t>
  </si>
  <si>
    <t>Битум</t>
  </si>
  <si>
    <t>нефтяной, строительный, марка БН 90/10</t>
  </si>
  <si>
    <t>НЕФТЕБИТУМ БН 90/10</t>
  </si>
  <si>
    <t>С даты подписания договора в течение 30 рабочих дней</t>
  </si>
  <si>
    <t>ТН</t>
  </si>
  <si>
    <t>с 02.2023 по 12.2023 (включительно )</t>
  </si>
  <si>
    <t>00130072842</t>
  </si>
  <si>
    <t>6 Т</t>
  </si>
  <si>
    <t>279052.790.000006</t>
  </si>
  <si>
    <t>Конденсатор</t>
  </si>
  <si>
    <t>общего назначения, переменный</t>
  </si>
  <si>
    <t>КОНДЕНСАТОР СВВ-60 40МКФ 450В</t>
  </si>
  <si>
    <t>С даты подписания договора в течение 60 календарных дней</t>
  </si>
  <si>
    <t>00020081147</t>
  </si>
  <si>
    <t>00020081350</t>
  </si>
  <si>
    <t>7 Т</t>
  </si>
  <si>
    <t>8 Т</t>
  </si>
  <si>
    <t>259929.190.000023</t>
  </si>
  <si>
    <t xml:space="preserve">Металлочерепица
</t>
  </si>
  <si>
    <t xml:space="preserve"> с полимерным покрытием, из оцинкованной стали</t>
  </si>
  <si>
    <t>МЕТАЛЛОЧЕРЕПИЦА ПОЛИЭСТЕР RAL3011</t>
  </si>
  <si>
    <t>251123.600.000003</t>
  </si>
  <si>
    <t xml:space="preserve">Планка
</t>
  </si>
  <si>
    <t>карнизная, из оцинкованной стали</t>
  </si>
  <si>
    <t>КОНЕК ФАСОННЫЙ /ПЛОСКИЙ/</t>
  </si>
  <si>
    <t>С даты подписания договора в течение 10 рабочих дней</t>
  </si>
  <si>
    <t>Окончательный платеж - 50% , Промежуточный платеж - 0% , Предоплата - 50%</t>
  </si>
  <si>
    <t>М_КВ</t>
  </si>
  <si>
    <t>ШТ</t>
  </si>
  <si>
    <t>00070070041</t>
  </si>
  <si>
    <t>00070070051</t>
  </si>
  <si>
    <t>00070070072</t>
  </si>
  <si>
    <t>00070070081</t>
  </si>
  <si>
    <t>00070070090</t>
  </si>
  <si>
    <t>00070070101</t>
  </si>
  <si>
    <t>00070070122</t>
  </si>
  <si>
    <t>00070070123</t>
  </si>
  <si>
    <t>00070070226</t>
  </si>
  <si>
    <t>9 Т</t>
  </si>
  <si>
    <t>10 Т</t>
  </si>
  <si>
    <t>11 Т</t>
  </si>
  <si>
    <t>12 Т</t>
  </si>
  <si>
    <t>13 Т</t>
  </si>
  <si>
    <t>14 Т</t>
  </si>
  <si>
    <t>15 Т</t>
  </si>
  <si>
    <t>16 Т</t>
  </si>
  <si>
    <t>17 Т</t>
  </si>
  <si>
    <t>259314.900.000035</t>
  </si>
  <si>
    <t>Гвоздь строительный</t>
  </si>
  <si>
    <t xml:space="preserve"> стальной, диаметр 2 мм</t>
  </si>
  <si>
    <t>ГВОЗДЬ 40*2</t>
  </si>
  <si>
    <t>259314.900.000036</t>
  </si>
  <si>
    <t xml:space="preserve"> стальной, диаметр 2,5 мм</t>
  </si>
  <si>
    <t>ГВОЗДЬ 50*2,5</t>
  </si>
  <si>
    <t>259314.900.000037</t>
  </si>
  <si>
    <t xml:space="preserve"> стальной, диаметр 3 мм</t>
  </si>
  <si>
    <t>ГВОЗДЬ 70*3</t>
  </si>
  <si>
    <t>ГВОЗДЬ 80*3</t>
  </si>
  <si>
    <t>259314.900.000038</t>
  </si>
  <si>
    <t xml:space="preserve"> стальной, диаметр 3,5 мм</t>
  </si>
  <si>
    <t>ГВОЗДЬ 90*3,5</t>
  </si>
  <si>
    <t>259314.900.000039</t>
  </si>
  <si>
    <t xml:space="preserve"> стальной, диаметр 4 мм</t>
  </si>
  <si>
    <t>ГВОЗДЬ 100*4</t>
  </si>
  <si>
    <t>259314.900.000040</t>
  </si>
  <si>
    <t xml:space="preserve"> стальной, диаметр 5 мм</t>
  </si>
  <si>
    <t>ГВОЗДЬ 120*5</t>
  </si>
  <si>
    <t>ГВОЗДЬ 120*4</t>
  </si>
  <si>
    <t>259314.900.000031</t>
  </si>
  <si>
    <t xml:space="preserve"> стальной, диаметр 1,2 мм</t>
  </si>
  <si>
    <t>ГВОЗДЬ 20*1.2</t>
  </si>
  <si>
    <t>0050015440</t>
  </si>
  <si>
    <t>0050015438</t>
  </si>
  <si>
    <t>0050015439</t>
  </si>
  <si>
    <t>18 Т</t>
  </si>
  <si>
    <t>19 Т</t>
  </si>
  <si>
    <t>20 Т</t>
  </si>
  <si>
    <t>282213.900.000007</t>
  </si>
  <si>
    <t>289261.500.000019</t>
  </si>
  <si>
    <t>Устройство звуковое</t>
  </si>
  <si>
    <t>для подъемника</t>
  </si>
  <si>
    <t>УСТРОЙСТВО ЗВУКОВОЙ СИГНАЛИЗАЦИИ XB5-KSB</t>
  </si>
  <si>
    <t>Кнопка</t>
  </si>
  <si>
    <t>стоповая, для ручного отключения/включения грузоподъемного механизма</t>
  </si>
  <si>
    <t>КНОПКА ZB4-BZ102</t>
  </si>
  <si>
    <t>КНОПКА ДВОЙНАЯ XB4-BL845</t>
  </si>
  <si>
    <t>С даты подписания договора в течение 90 календарных дней</t>
  </si>
  <si>
    <t>00190010254</t>
  </si>
  <si>
    <t>281413.730.000007</t>
  </si>
  <si>
    <t>Кран шаровой</t>
  </si>
  <si>
    <t>латунный, условное давление 0-420 Мпа, диаметр 10-1400 мм, ручной</t>
  </si>
  <si>
    <t>КРАН ТРЕХХОДОВОЙ ДУ15 11Б 18БК</t>
  </si>
  <si>
    <t>21 Т</t>
  </si>
  <si>
    <t>272011.900.000004</t>
  </si>
  <si>
    <t>00780000003</t>
  </si>
  <si>
    <t>00780000595</t>
  </si>
  <si>
    <t>00780000601</t>
  </si>
  <si>
    <t>00780000665</t>
  </si>
  <si>
    <t>00780000726</t>
  </si>
  <si>
    <t>22 Т</t>
  </si>
  <si>
    <t>23 Т</t>
  </si>
  <si>
    <t>24 Т</t>
  </si>
  <si>
    <t>25 Т</t>
  </si>
  <si>
    <t>26 Т</t>
  </si>
  <si>
    <t>272011.900.000001</t>
  </si>
  <si>
    <t>Батарейка</t>
  </si>
  <si>
    <t>тип D</t>
  </si>
  <si>
    <t xml:space="preserve">БАТАРЕЙКА </t>
  </si>
  <si>
    <t>272011.900.000000</t>
  </si>
  <si>
    <t>тип крона</t>
  </si>
  <si>
    <t>БАТАРЕЙКА КРОНА</t>
  </si>
  <si>
    <t>272011.900.000003</t>
  </si>
  <si>
    <t>тип ААА</t>
  </si>
  <si>
    <t>БАТАРЕЙКА ААА</t>
  </si>
  <si>
    <t>272011.900.000002</t>
  </si>
  <si>
    <t>тип С</t>
  </si>
  <si>
    <t>тип АА</t>
  </si>
  <si>
    <t>БАТАРЕЙКА  АА</t>
  </si>
  <si>
    <t>С даты подписания договора в течение 10 календарных дней</t>
  </si>
  <si>
    <r>
      <t>приказом генерального директора</t>
    </r>
    <r>
      <rPr>
        <b/>
        <u/>
        <sz val="11"/>
        <color indexed="8"/>
        <rFont val="Calibri"/>
        <family val="2"/>
        <charset val="204"/>
        <scheme val="minor"/>
      </rPr>
      <t xml:space="preserve"> </t>
    </r>
    <r>
      <rPr>
        <b/>
        <sz val="11"/>
        <color indexed="8"/>
        <rFont val="Calibri"/>
        <family val="2"/>
        <charset val="204"/>
        <scheme val="minor"/>
      </rPr>
      <t>№264  от 28.02.2023 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</si>
</sst>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5" x14ac:knownFonts="1">
    <font>
      <sz val="11"/>
      <color indexed="8"/>
      <name val="Calibri"/>
      <family val="2"/>
      <scheme val="minor"/>
    </font>
    <font>
      <b/>
      <sz val="10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1"/>
      <color indexed="8"/>
      <name val="Calibri"/>
      <family val="2"/>
    </font>
    <font>
      <sz val="12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8" fillId="0" borderId="0"/>
    <xf numFmtId="0" fontId="11" fillId="0" borderId="0"/>
  </cellStyleXfs>
  <cellXfs count="90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5" fillId="0" borderId="0" xfId="0" applyFont="1" applyFill="1"/>
    <xf numFmtId="0" fontId="2" fillId="0" borderId="2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0" fillId="0" borderId="0" xfId="0" applyFill="1" applyBorder="1"/>
    <xf numFmtId="0" fontId="0" fillId="0" borderId="3" xfId="0" applyFill="1" applyBorder="1" applyAlignment="1">
      <alignment horizontal="left" vertical="top"/>
    </xf>
    <xf numFmtId="4" fontId="0" fillId="0" borderId="3" xfId="0" applyNumberForma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 wrapText="1"/>
    </xf>
    <xf numFmtId="164" fontId="4" fillId="0" borderId="2" xfId="0" applyNumberFormat="1" applyFont="1" applyFill="1" applyBorder="1" applyAlignment="1">
      <alignment horizontal="left" vertical="top" wrapText="1"/>
    </xf>
    <xf numFmtId="4" fontId="4" fillId="0" borderId="2" xfId="0" applyNumberFormat="1" applyFont="1" applyFill="1" applyBorder="1" applyAlignment="1">
      <alignment horizontal="left" vertical="top" wrapText="1"/>
    </xf>
    <xf numFmtId="1" fontId="7" fillId="0" borderId="3" xfId="0" applyNumberFormat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164" fontId="4" fillId="0" borderId="4" xfId="0" applyNumberFormat="1" applyFont="1" applyFill="1" applyBorder="1" applyAlignment="1">
      <alignment horizontal="left" vertical="top" wrapText="1"/>
    </xf>
    <xf numFmtId="4" fontId="4" fillId="0" borderId="4" xfId="0" applyNumberFormat="1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164" fontId="4" fillId="0" borderId="8" xfId="0" applyNumberFormat="1" applyFont="1" applyFill="1" applyBorder="1" applyAlignment="1">
      <alignment horizontal="left" vertical="top" wrapText="1"/>
    </xf>
    <xf numFmtId="4" fontId="4" fillId="0" borderId="8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/>
    </xf>
    <xf numFmtId="4" fontId="1" fillId="0" borderId="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0" fontId="10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vertical="center"/>
    </xf>
    <xf numFmtId="4" fontId="12" fillId="0" borderId="0" xfId="3" applyNumberFormat="1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left" vertical="center"/>
    </xf>
    <xf numFmtId="0" fontId="14" fillId="0" borderId="0" xfId="3" applyFont="1" applyFill="1" applyBorder="1" applyAlignment="1">
      <alignment horizontal="center"/>
    </xf>
    <xf numFmtId="4" fontId="14" fillId="0" borderId="0" xfId="3" applyNumberFormat="1" applyFont="1" applyFill="1" applyBorder="1" applyAlignment="1">
      <alignment horizontal="center"/>
    </xf>
    <xf numFmtId="0" fontId="13" fillId="0" borderId="0" xfId="3" applyFont="1" applyFill="1" applyBorder="1" applyAlignment="1">
      <alignment horizontal="center"/>
    </xf>
    <xf numFmtId="0" fontId="14" fillId="0" borderId="0" xfId="3" applyFont="1" applyFill="1" applyBorder="1" applyAlignment="1"/>
    <xf numFmtId="0" fontId="2" fillId="0" borderId="9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4" fontId="1" fillId="0" borderId="10" xfId="0" applyNumberFormat="1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center" vertical="top"/>
    </xf>
    <xf numFmtId="0" fontId="0" fillId="0" borderId="3" xfId="0" applyFill="1" applyBorder="1"/>
    <xf numFmtId="0" fontId="2" fillId="0" borderId="0" xfId="0" applyFont="1" applyFill="1" applyBorder="1" applyAlignment="1">
      <alignment horizontal="left" vertical="top" wrapText="1"/>
    </xf>
    <xf numFmtId="4" fontId="4" fillId="0" borderId="15" xfId="0" applyNumberFormat="1" applyFont="1" applyFill="1" applyBorder="1" applyAlignment="1">
      <alignment horizontal="left" vertical="top" wrapText="1"/>
    </xf>
    <xf numFmtId="4" fontId="4" fillId="0" borderId="3" xfId="0" applyNumberFormat="1" applyFont="1" applyFill="1" applyBorder="1" applyAlignment="1">
      <alignment horizontal="left" vertical="top" wrapText="1"/>
    </xf>
    <xf numFmtId="4" fontId="4" fillId="0" borderId="11" xfId="0" applyNumberFormat="1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0" fillId="0" borderId="17" xfId="0" applyFill="1" applyBorder="1" applyAlignment="1">
      <alignment horizontal="left" vertical="top" wrapText="1"/>
    </xf>
    <xf numFmtId="1" fontId="7" fillId="0" borderId="17" xfId="0" applyNumberFormat="1" applyFont="1" applyFill="1" applyBorder="1" applyAlignment="1">
      <alignment horizontal="left" vertical="top" wrapText="1"/>
    </xf>
    <xf numFmtId="0" fontId="0" fillId="0" borderId="17" xfId="0" applyFill="1" applyBorder="1" applyAlignment="1">
      <alignment horizontal="left" vertical="top"/>
    </xf>
    <xf numFmtId="0" fontId="2" fillId="0" borderId="18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164" fontId="4" fillId="0" borderId="18" xfId="0" applyNumberFormat="1" applyFont="1" applyFill="1" applyBorder="1" applyAlignment="1">
      <alignment horizontal="left" vertical="top" wrapText="1"/>
    </xf>
    <xf numFmtId="0" fontId="0" fillId="0" borderId="10" xfId="0" applyFill="1" applyBorder="1"/>
    <xf numFmtId="0" fontId="3" fillId="0" borderId="3" xfId="0" applyFont="1" applyFill="1" applyBorder="1" applyAlignment="1">
      <alignment horizontal="left" vertical="top" wrapText="1"/>
    </xf>
    <xf numFmtId="164" fontId="4" fillId="0" borderId="3" xfId="0" applyNumberFormat="1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left" vertical="top" wrapText="1"/>
    </xf>
    <xf numFmtId="0" fontId="0" fillId="2" borderId="0" xfId="0" applyFill="1"/>
    <xf numFmtId="49" fontId="2" fillId="2" borderId="3" xfId="0" applyNumberFormat="1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1" fontId="7" fillId="2" borderId="3" xfId="0" applyNumberFormat="1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/>
    </xf>
    <xf numFmtId="0" fontId="2" fillId="2" borderId="18" xfId="0" applyFont="1" applyFill="1" applyBorder="1" applyAlignment="1">
      <alignment horizontal="left" vertical="top" wrapText="1"/>
    </xf>
    <xf numFmtId="164" fontId="4" fillId="2" borderId="3" xfId="0" applyNumberFormat="1" applyFont="1" applyFill="1" applyBorder="1" applyAlignment="1">
      <alignment horizontal="left" vertical="top" wrapText="1"/>
    </xf>
    <xf numFmtId="4" fontId="4" fillId="2" borderId="11" xfId="0" applyNumberFormat="1" applyFont="1" applyFill="1" applyBorder="1" applyAlignment="1">
      <alignment horizontal="left" vertical="top" wrapText="1"/>
    </xf>
    <xf numFmtId="4" fontId="4" fillId="2" borderId="3" xfId="0" applyNumberFormat="1" applyFont="1" applyFill="1" applyBorder="1" applyAlignment="1">
      <alignment horizontal="left" vertical="top" wrapText="1"/>
    </xf>
    <xf numFmtId="4" fontId="4" fillId="2" borderId="15" xfId="0" applyNumberFormat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0" fillId="2" borderId="3" xfId="0" applyFill="1" applyBorder="1"/>
    <xf numFmtId="0" fontId="2" fillId="2" borderId="14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164" fontId="4" fillId="2" borderId="8" xfId="0" applyNumberFormat="1" applyFont="1" applyFill="1" applyBorder="1" applyAlignment="1">
      <alignment horizontal="left" vertical="top" wrapText="1"/>
    </xf>
    <xf numFmtId="4" fontId="4" fillId="2" borderId="8" xfId="0" applyNumberFormat="1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4" fontId="4" fillId="2" borderId="0" xfId="0" applyNumberFormat="1" applyFont="1" applyFill="1" applyBorder="1" applyAlignment="1">
      <alignment horizontal="left" vertical="top" wrapText="1"/>
    </xf>
    <xf numFmtId="4" fontId="2" fillId="2" borderId="3" xfId="0" applyNumberFormat="1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1"/>
    <cellStyle name="Обычный 3" xfId="3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7;&#1083;&#1072;&#1085;&#1080;&#1088;&#1086;&#1074;&#1072;&#1085;&#1080;&#1103;/2022/&#1060;&#1086;&#1088;&#1084;&#1080;&#1088;&#1086;&#1074;&#1072;&#1085;&#1080;&#1077;%20&#1055;&#1055;&#1047;%202021%20&#1056;&#1080;&#1059;/&#1064;&#1072;&#1073;&#1083;&#1086;&#1085;%20&#1055;&#1055;&#1047;%20-%20&#1056;&#1080;&#10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З2022"/>
      <sheetName val="Типы действий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A4" t="str">
            <v>ОТ</v>
          </cell>
        </row>
        <row r="5">
          <cell r="A5" t="str">
            <v>ОТТ</v>
          </cell>
        </row>
        <row r="6">
          <cell r="A6" t="str">
            <v>ДОТ</v>
          </cell>
        </row>
        <row r="7">
          <cell r="A7" t="str">
            <v>ЗЦП</v>
          </cell>
        </row>
        <row r="8">
          <cell r="A8" t="str">
            <v>ЗЦПТ</v>
          </cell>
        </row>
        <row r="9">
          <cell r="A9" t="str">
            <v>ТБ</v>
          </cell>
        </row>
        <row r="10">
          <cell r="A10" t="str">
            <v>ОИ</v>
          </cell>
        </row>
        <row r="11">
          <cell r="A11" t="str">
            <v>ЦТЭ</v>
          </cell>
        </row>
        <row r="12">
          <cell r="A12" t="str">
            <v>ТКП</v>
          </cell>
        </row>
        <row r="13">
          <cell r="A13" t="str">
            <v>ВХК</v>
          </cell>
        </row>
      </sheetData>
      <sheetData sheetId="5">
        <row r="3">
          <cell r="A3" t="str">
            <v>98-2-1</v>
          </cell>
        </row>
        <row r="4">
          <cell r="A4" t="str">
            <v>98-2-2</v>
          </cell>
        </row>
        <row r="5">
          <cell r="A5" t="str">
            <v>98-2-3</v>
          </cell>
        </row>
        <row r="6">
          <cell r="A6" t="str">
            <v>98-2-4</v>
          </cell>
        </row>
        <row r="7">
          <cell r="A7" t="str">
            <v>98-2-5</v>
          </cell>
        </row>
        <row r="8">
          <cell r="A8" t="str">
            <v>98-2-6</v>
          </cell>
        </row>
        <row r="9">
          <cell r="A9" t="str">
            <v>98-2-7</v>
          </cell>
        </row>
        <row r="10">
          <cell r="A10" t="str">
            <v>98-2-8</v>
          </cell>
        </row>
        <row r="11">
          <cell r="A11" t="str">
            <v>98-2-9</v>
          </cell>
        </row>
        <row r="12">
          <cell r="A12" t="str">
            <v>98-2-10</v>
          </cell>
        </row>
        <row r="13">
          <cell r="A13" t="str">
            <v>98-3-1</v>
          </cell>
        </row>
        <row r="14">
          <cell r="A14" t="str">
            <v>98-3-2</v>
          </cell>
        </row>
        <row r="15">
          <cell r="A15" t="str">
            <v>98-3-3</v>
          </cell>
        </row>
        <row r="16">
          <cell r="A16" t="str">
            <v>98-4</v>
          </cell>
        </row>
        <row r="17">
          <cell r="A17" t="str">
            <v>11-1-1-1</v>
          </cell>
        </row>
        <row r="18">
          <cell r="A18" t="str">
            <v>11-1-1-2</v>
          </cell>
        </row>
        <row r="19">
          <cell r="A19" t="str">
            <v>11-1-1-3</v>
          </cell>
        </row>
        <row r="20">
          <cell r="A20" t="str">
            <v>11-1-1-4</v>
          </cell>
        </row>
        <row r="21">
          <cell r="A21" t="str">
            <v>11-1-1-5</v>
          </cell>
        </row>
        <row r="22">
          <cell r="A22" t="str">
            <v>11-1-1-6</v>
          </cell>
        </row>
        <row r="23">
          <cell r="A23" t="str">
            <v>11-1-1-7</v>
          </cell>
        </row>
        <row r="24">
          <cell r="A24" t="str">
            <v>11-1-1-8</v>
          </cell>
        </row>
        <row r="25">
          <cell r="A25" t="str">
            <v>11-1-1-10</v>
          </cell>
        </row>
        <row r="26">
          <cell r="A26" t="str">
            <v>11-1-1-11</v>
          </cell>
        </row>
        <row r="27">
          <cell r="A27" t="str">
            <v>11-1-1-12</v>
          </cell>
        </row>
        <row r="28">
          <cell r="A28" t="str">
            <v>11-1-2-1</v>
          </cell>
        </row>
        <row r="29">
          <cell r="A29" t="str">
            <v>11-1-2-2</v>
          </cell>
        </row>
        <row r="30">
          <cell r="A30" t="str">
            <v>11-1-3</v>
          </cell>
        </row>
        <row r="31">
          <cell r="A31" t="str">
            <v>122-1</v>
          </cell>
        </row>
        <row r="32">
          <cell r="A32" t="str">
            <v>122-1 (2)</v>
          </cell>
        </row>
        <row r="33">
          <cell r="A33" t="str">
            <v>11-2-1</v>
          </cell>
        </row>
        <row r="34">
          <cell r="A34" t="str">
            <v>11-2-1 (2)</v>
          </cell>
        </row>
        <row r="35">
          <cell r="A35" t="str">
            <v>137-2</v>
          </cell>
        </row>
        <row r="36">
          <cell r="A36" t="str">
            <v>137-3</v>
          </cell>
        </row>
        <row r="37">
          <cell r="A37" t="str">
            <v>137-4</v>
          </cell>
        </row>
        <row r="38">
          <cell r="A38" t="str">
            <v>137-5</v>
          </cell>
        </row>
        <row r="39">
          <cell r="A39" t="str">
            <v>137-6</v>
          </cell>
        </row>
        <row r="40">
          <cell r="A40" t="str">
            <v>137-7</v>
          </cell>
        </row>
        <row r="41">
          <cell r="A41" t="str">
            <v>137-9</v>
          </cell>
        </row>
        <row r="42">
          <cell r="A42" t="str">
            <v>137-10</v>
          </cell>
        </row>
        <row r="43">
          <cell r="A43" t="str">
            <v>137-13</v>
          </cell>
        </row>
        <row r="44">
          <cell r="A44" t="str">
            <v>137-14</v>
          </cell>
        </row>
        <row r="45">
          <cell r="A45" t="str">
            <v>137-15</v>
          </cell>
        </row>
        <row r="46">
          <cell r="A46" t="str">
            <v>137-16</v>
          </cell>
        </row>
        <row r="47">
          <cell r="A47" t="str">
            <v>137-20</v>
          </cell>
        </row>
        <row r="48">
          <cell r="A48" t="str">
            <v>137-21</v>
          </cell>
        </row>
        <row r="49">
          <cell r="A49" t="str">
            <v>137-22</v>
          </cell>
        </row>
        <row r="50">
          <cell r="A50" t="str">
            <v>137-23</v>
          </cell>
        </row>
        <row r="51">
          <cell r="A51" t="str">
            <v>137-24</v>
          </cell>
        </row>
        <row r="52">
          <cell r="A52" t="str">
            <v>137-25</v>
          </cell>
        </row>
        <row r="53">
          <cell r="A53" t="str">
            <v>137-26</v>
          </cell>
        </row>
        <row r="54">
          <cell r="A54" t="str">
            <v>137-27</v>
          </cell>
        </row>
        <row r="55">
          <cell r="A55" t="str">
            <v>137-28</v>
          </cell>
        </row>
        <row r="56">
          <cell r="A56" t="str">
            <v>137-29</v>
          </cell>
        </row>
        <row r="57">
          <cell r="A57" t="str">
            <v>137-30</v>
          </cell>
        </row>
        <row r="58">
          <cell r="A58" t="str">
            <v>137-31</v>
          </cell>
        </row>
        <row r="59">
          <cell r="A59" t="str">
            <v>137-32</v>
          </cell>
        </row>
        <row r="60">
          <cell r="A60" t="str">
            <v>137-33</v>
          </cell>
        </row>
        <row r="61">
          <cell r="A61" t="str">
            <v>137-34</v>
          </cell>
        </row>
        <row r="62">
          <cell r="A62" t="str">
            <v>137-35</v>
          </cell>
        </row>
        <row r="63">
          <cell r="A63" t="str">
            <v>137-36</v>
          </cell>
        </row>
        <row r="64">
          <cell r="A64" t="str">
            <v>137-37</v>
          </cell>
        </row>
        <row r="65">
          <cell r="A65" t="str">
            <v>137-38</v>
          </cell>
        </row>
        <row r="66">
          <cell r="A66" t="str">
            <v>137-39</v>
          </cell>
        </row>
        <row r="67">
          <cell r="A67" t="str">
            <v>137-40</v>
          </cell>
        </row>
        <row r="68">
          <cell r="A68" t="str">
            <v>137-41</v>
          </cell>
        </row>
        <row r="69">
          <cell r="A69" t="str">
            <v>137-42</v>
          </cell>
        </row>
        <row r="70">
          <cell r="A70" t="str">
            <v>137-43</v>
          </cell>
        </row>
        <row r="71">
          <cell r="A71" t="str">
            <v>137-44</v>
          </cell>
        </row>
        <row r="72">
          <cell r="A72" t="str">
            <v>137-45</v>
          </cell>
        </row>
        <row r="73">
          <cell r="A73" t="str">
            <v>137-46</v>
          </cell>
        </row>
        <row r="74">
          <cell r="A74" t="str">
            <v>138-1</v>
          </cell>
        </row>
        <row r="75">
          <cell r="A75" t="str">
            <v>138-2</v>
          </cell>
        </row>
        <row r="76">
          <cell r="A76" t="str">
            <v>138-3</v>
          </cell>
        </row>
        <row r="77">
          <cell r="A77" t="str">
            <v>138-4</v>
          </cell>
        </row>
        <row r="78">
          <cell r="A78" t="str">
            <v>138-5</v>
          </cell>
        </row>
        <row r="79">
          <cell r="A79" t="str">
            <v>138-6</v>
          </cell>
        </row>
        <row r="80">
          <cell r="A80" t="str">
            <v>138-8</v>
          </cell>
        </row>
        <row r="81">
          <cell r="A81" t="str">
            <v>138-9</v>
          </cell>
        </row>
        <row r="82">
          <cell r="A82" t="str">
            <v>138-10</v>
          </cell>
        </row>
        <row r="83">
          <cell r="A83" t="str">
            <v>139</v>
          </cell>
        </row>
        <row r="84">
          <cell r="A84" t="str">
            <v>150</v>
          </cell>
        </row>
        <row r="85">
          <cell r="A85" t="str">
            <v>12-2-3</v>
          </cell>
        </row>
        <row r="86">
          <cell r="A86" t="str">
            <v>12-2-5</v>
          </cell>
        </row>
        <row r="87">
          <cell r="A87" t="str">
            <v>12-2-7</v>
          </cell>
        </row>
        <row r="88">
          <cell r="A88" t="str">
            <v>12-2-8</v>
          </cell>
        </row>
        <row r="89">
          <cell r="A89" t="str">
            <v>12-2-9</v>
          </cell>
        </row>
        <row r="90">
          <cell r="A90" t="str">
            <v>12-2-10</v>
          </cell>
        </row>
        <row r="91">
          <cell r="A91" t="str">
            <v>12-2-11</v>
          </cell>
        </row>
        <row r="92">
          <cell r="A92" t="str">
            <v>12-2-12</v>
          </cell>
        </row>
        <row r="93">
          <cell r="A93" t="str">
            <v>12-2-13</v>
          </cell>
        </row>
        <row r="94">
          <cell r="A94" t="str">
            <v>12-2-14</v>
          </cell>
        </row>
        <row r="95">
          <cell r="A95" t="str">
            <v>12-2-17</v>
          </cell>
        </row>
        <row r="96">
          <cell r="A96" t="str">
            <v>12-2-18</v>
          </cell>
        </row>
        <row r="97">
          <cell r="A97" t="str">
            <v>12-2-19</v>
          </cell>
        </row>
        <row r="98">
          <cell r="A98" t="str">
            <v>12-2-20</v>
          </cell>
        </row>
        <row r="99">
          <cell r="A99" t="str">
            <v>12-2-22</v>
          </cell>
        </row>
        <row r="100">
          <cell r="A100" t="str">
            <v>12-2-23</v>
          </cell>
        </row>
        <row r="101">
          <cell r="A101" t="str">
            <v>12-2-24</v>
          </cell>
        </row>
        <row r="102">
          <cell r="A102" t="str">
            <v>12-2-26</v>
          </cell>
        </row>
        <row r="103">
          <cell r="A103" t="str">
            <v>12-2-27</v>
          </cell>
        </row>
        <row r="104">
          <cell r="A104" t="str">
            <v>12-2-28</v>
          </cell>
        </row>
        <row r="105">
          <cell r="A105" t="str">
            <v>12-2-29</v>
          </cell>
        </row>
        <row r="106">
          <cell r="A106" t="str">
            <v>12-2-30</v>
          </cell>
        </row>
        <row r="107">
          <cell r="A107" t="str">
            <v>12-2-31</v>
          </cell>
        </row>
        <row r="108">
          <cell r="A108" t="str">
            <v>12-2-32</v>
          </cell>
        </row>
        <row r="109">
          <cell r="A109" t="str">
            <v>12-2-34</v>
          </cell>
        </row>
        <row r="110">
          <cell r="A110" t="str">
            <v>12-2-36</v>
          </cell>
        </row>
        <row r="111">
          <cell r="A111" t="str">
            <v>12-2-39</v>
          </cell>
        </row>
        <row r="112">
          <cell r="A112" t="str">
            <v>12-2-40</v>
          </cell>
        </row>
        <row r="113">
          <cell r="A113" t="str">
            <v>12-3-1</v>
          </cell>
        </row>
        <row r="114">
          <cell r="A114" t="str">
            <v>12-3-3</v>
          </cell>
        </row>
        <row r="115">
          <cell r="A115" t="str">
            <v>12-3-4</v>
          </cell>
        </row>
        <row r="116">
          <cell r="A116" t="str">
            <v>12-3-5</v>
          </cell>
        </row>
        <row r="117">
          <cell r="A117" t="str">
            <v>12-3-6</v>
          </cell>
        </row>
        <row r="118">
          <cell r="A118" t="str">
            <v>12-3-7</v>
          </cell>
        </row>
        <row r="119">
          <cell r="A119" t="str">
            <v>12-3-8</v>
          </cell>
        </row>
        <row r="120">
          <cell r="A120" t="str">
            <v>12-3-11</v>
          </cell>
        </row>
        <row r="121">
          <cell r="A121" t="str">
            <v>18-2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7"/>
  <sheetViews>
    <sheetView tabSelected="1" topLeftCell="B1" zoomScale="75" workbookViewId="0">
      <selection activeCell="K10" sqref="K10"/>
    </sheetView>
  </sheetViews>
  <sheetFormatPr defaultRowHeight="15" x14ac:dyDescent="0.25"/>
  <cols>
    <col min="1" max="1" width="0" style="1" hidden="1" customWidth="1"/>
    <col min="2" max="2" width="15.140625" style="1" customWidth="1"/>
    <col min="3" max="3" width="7.42578125" style="1" customWidth="1"/>
    <col min="4" max="4" width="21.42578125" style="1" customWidth="1"/>
    <col min="5" max="5" width="22.42578125" style="1" customWidth="1"/>
    <col min="6" max="6" width="29.85546875" style="1" customWidth="1"/>
    <col min="7" max="7" width="36.28515625" style="1" customWidth="1"/>
    <col min="8" max="8" width="6.7109375" style="1" customWidth="1"/>
    <col min="9" max="9" width="16" style="1" customWidth="1"/>
    <col min="10" max="10" width="11.7109375" style="1" customWidth="1"/>
    <col min="11" max="11" width="14.7109375" style="1" customWidth="1"/>
    <col min="12" max="12" width="23.42578125" style="1" customWidth="1"/>
    <col min="13" max="13" width="23.7109375" style="1" customWidth="1"/>
    <col min="14" max="14" width="10.140625" style="1" customWidth="1"/>
    <col min="15" max="15" width="20" style="1" customWidth="1"/>
    <col min="16" max="16" width="23.42578125" style="1" customWidth="1"/>
    <col min="17" max="17" width="10.28515625" style="1" customWidth="1"/>
    <col min="18" max="18" width="17.7109375" style="1" customWidth="1"/>
    <col min="19" max="19" width="19.85546875" style="1" customWidth="1"/>
    <col min="20" max="21" width="18" style="1" customWidth="1"/>
    <col min="22" max="22" width="17.28515625" style="1" customWidth="1"/>
    <col min="23" max="23" width="18.140625" style="1" customWidth="1"/>
    <col min="24" max="24" width="18.85546875" style="1" customWidth="1"/>
    <col min="25" max="25" width="19.7109375" style="1" customWidth="1"/>
    <col min="26" max="40" width="10.42578125" style="1" customWidth="1"/>
    <col min="41" max="16384" width="9.140625" style="1"/>
  </cols>
  <sheetData>
    <row r="1" spans="1:40" x14ac:dyDescent="0.25">
      <c r="C1" s="3"/>
      <c r="D1" s="3"/>
      <c r="E1" s="3"/>
      <c r="F1" s="3"/>
      <c r="G1" s="3"/>
      <c r="H1" s="3"/>
      <c r="I1" s="3"/>
      <c r="J1" s="3"/>
      <c r="K1" s="3"/>
      <c r="L1" s="3" t="s">
        <v>26</v>
      </c>
    </row>
    <row r="2" spans="1:40" x14ac:dyDescent="0.25">
      <c r="C2" s="3"/>
      <c r="D2" s="3"/>
      <c r="E2" s="3"/>
      <c r="F2" s="3"/>
      <c r="G2" s="3"/>
      <c r="H2" s="3"/>
      <c r="I2" s="3"/>
      <c r="J2" s="3"/>
      <c r="K2" s="3"/>
      <c r="L2" s="3"/>
    </row>
    <row r="3" spans="1:40" x14ac:dyDescent="0.25">
      <c r="C3" s="3"/>
      <c r="D3" s="3"/>
      <c r="E3" s="3"/>
      <c r="F3" s="3"/>
      <c r="G3" s="3"/>
      <c r="H3" s="3"/>
      <c r="I3" s="3"/>
      <c r="J3" s="3"/>
      <c r="K3" s="3"/>
      <c r="L3" s="30" t="s">
        <v>60</v>
      </c>
    </row>
    <row r="4" spans="1:40" x14ac:dyDescent="0.25">
      <c r="C4" s="3"/>
      <c r="D4" s="3"/>
      <c r="E4" s="3"/>
      <c r="F4" s="3"/>
      <c r="G4" s="3"/>
      <c r="H4" s="3"/>
      <c r="I4" s="3"/>
      <c r="J4" s="3"/>
      <c r="K4" s="3"/>
      <c r="L4" s="30" t="s">
        <v>230</v>
      </c>
    </row>
    <row r="5" spans="1:40" x14ac:dyDescent="0.25">
      <c r="C5" s="3"/>
      <c r="D5" s="3"/>
      <c r="E5" s="3"/>
      <c r="F5" s="3"/>
      <c r="G5" s="3"/>
      <c r="H5" s="3"/>
      <c r="I5" s="3"/>
      <c r="J5" s="3"/>
      <c r="K5" s="3"/>
      <c r="L5" s="3"/>
    </row>
    <row r="6" spans="1:40" x14ac:dyDescent="0.25">
      <c r="D6" s="3"/>
      <c r="E6" s="3" t="s">
        <v>80</v>
      </c>
      <c r="F6" s="3"/>
      <c r="G6" s="3"/>
      <c r="H6" s="3"/>
      <c r="I6" s="3"/>
      <c r="J6" s="3"/>
      <c r="K6" s="3"/>
      <c r="L6" s="3"/>
    </row>
    <row r="7" spans="1:40" x14ac:dyDescent="0.25">
      <c r="C7" s="3"/>
      <c r="D7" s="3"/>
      <c r="E7" s="3"/>
      <c r="F7" s="3"/>
      <c r="G7" s="3"/>
      <c r="H7" s="3"/>
      <c r="I7" s="3"/>
      <c r="J7" s="3"/>
      <c r="K7" s="3"/>
      <c r="L7" s="3"/>
    </row>
    <row r="8" spans="1:40" ht="15.75" thickBot="1" x14ac:dyDescent="0.3"/>
    <row r="9" spans="1:40" ht="86.25" customHeight="1" thickBot="1" x14ac:dyDescent="0.3">
      <c r="B9" s="2" t="s">
        <v>81</v>
      </c>
      <c r="C9" s="2" t="s">
        <v>0</v>
      </c>
      <c r="D9" s="2" t="s">
        <v>1</v>
      </c>
      <c r="E9" s="2" t="s">
        <v>2</v>
      </c>
      <c r="F9" s="2" t="s">
        <v>3</v>
      </c>
      <c r="G9" s="2" t="s">
        <v>4</v>
      </c>
      <c r="H9" s="2" t="s">
        <v>5</v>
      </c>
      <c r="I9" s="2" t="s">
        <v>6</v>
      </c>
      <c r="J9" s="2" t="s">
        <v>7</v>
      </c>
      <c r="K9" s="2" t="s">
        <v>8</v>
      </c>
      <c r="L9" s="2" t="s">
        <v>9</v>
      </c>
      <c r="M9" s="2" t="s">
        <v>10</v>
      </c>
      <c r="N9" s="2" t="s">
        <v>11</v>
      </c>
      <c r="O9" s="2" t="s">
        <v>12</v>
      </c>
      <c r="P9" s="2" t="s">
        <v>13</v>
      </c>
      <c r="Q9" s="2" t="s">
        <v>14</v>
      </c>
      <c r="R9" s="2" t="s">
        <v>15</v>
      </c>
      <c r="S9" s="2" t="s">
        <v>16</v>
      </c>
      <c r="T9" s="2" t="s">
        <v>17</v>
      </c>
      <c r="U9" s="2" t="s">
        <v>18</v>
      </c>
      <c r="V9" s="2" t="s">
        <v>19</v>
      </c>
      <c r="W9" s="2" t="s">
        <v>20</v>
      </c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 ht="15.75" thickBot="1" x14ac:dyDescent="0.3">
      <c r="B10" s="2">
        <v>1</v>
      </c>
      <c r="C10" s="2">
        <v>2</v>
      </c>
      <c r="D10" s="2"/>
      <c r="E10" s="2"/>
      <c r="F10" s="2"/>
      <c r="G10" s="2">
        <v>3</v>
      </c>
      <c r="H10" s="2">
        <v>4</v>
      </c>
      <c r="I10" s="2">
        <v>5</v>
      </c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2">
        <v>11</v>
      </c>
      <c r="P10" s="2">
        <v>12</v>
      </c>
      <c r="Q10" s="2">
        <v>13</v>
      </c>
      <c r="R10" s="2">
        <v>14</v>
      </c>
      <c r="S10" s="2">
        <v>15</v>
      </c>
      <c r="T10" s="2">
        <v>16</v>
      </c>
      <c r="U10" s="2">
        <v>17</v>
      </c>
      <c r="V10" s="2">
        <v>18</v>
      </c>
      <c r="W10" s="2">
        <v>19</v>
      </c>
      <c r="X10" s="5"/>
    </row>
    <row r="11" spans="1:40" x14ac:dyDescent="0.25">
      <c r="C11" s="5" t="s">
        <v>56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40" ht="180" x14ac:dyDescent="0.25">
      <c r="A12" s="1" t="s">
        <v>72</v>
      </c>
      <c r="B12" s="49" t="s">
        <v>77</v>
      </c>
      <c r="C12" s="44" t="s">
        <v>45</v>
      </c>
      <c r="D12" s="54" t="s">
        <v>46</v>
      </c>
      <c r="E12" s="19" t="s">
        <v>47</v>
      </c>
      <c r="F12" s="19" t="s">
        <v>48</v>
      </c>
      <c r="G12" s="19" t="s">
        <v>49</v>
      </c>
      <c r="H12" s="19" t="s">
        <v>23</v>
      </c>
      <c r="I12" s="29" t="s">
        <v>59</v>
      </c>
      <c r="J12" s="55">
        <v>100</v>
      </c>
      <c r="K12" s="8" t="s">
        <v>44</v>
      </c>
      <c r="L12" s="15" t="s">
        <v>50</v>
      </c>
      <c r="M12" s="15" t="s">
        <v>51</v>
      </c>
      <c r="N12" s="14" t="s">
        <v>52</v>
      </c>
      <c r="O12" s="15" t="s">
        <v>33</v>
      </c>
      <c r="P12" s="15" t="s">
        <v>53</v>
      </c>
      <c r="Q12" s="15" t="s">
        <v>54</v>
      </c>
      <c r="R12" s="16">
        <v>338923575</v>
      </c>
      <c r="S12" s="17">
        <v>9.3114000000000008</v>
      </c>
      <c r="T12" s="17">
        <f t="shared" ref="T12:T17" si="0">R12*S12</f>
        <v>3155852976.2550001</v>
      </c>
      <c r="U12" s="17">
        <f t="shared" ref="U12:U28" si="1">T12*1.12</f>
        <v>3534555333.4056005</v>
      </c>
      <c r="V12" s="15" t="s">
        <v>22</v>
      </c>
      <c r="W12" s="18" t="s">
        <v>22</v>
      </c>
    </row>
    <row r="13" spans="1:40" ht="75" x14ac:dyDescent="0.25">
      <c r="B13" s="54" t="s">
        <v>83</v>
      </c>
      <c r="C13" s="50" t="s">
        <v>82</v>
      </c>
      <c r="D13" s="54" t="s">
        <v>86</v>
      </c>
      <c r="E13" s="54" t="s">
        <v>87</v>
      </c>
      <c r="F13" s="54" t="s">
        <v>88</v>
      </c>
      <c r="G13" s="54" t="s">
        <v>84</v>
      </c>
      <c r="H13" s="54"/>
      <c r="I13" s="55" t="s">
        <v>78</v>
      </c>
      <c r="J13" s="56"/>
      <c r="K13" s="57">
        <v>2.2023000000000001</v>
      </c>
      <c r="L13" s="58" t="s">
        <v>50</v>
      </c>
      <c r="M13" s="58" t="s">
        <v>51</v>
      </c>
      <c r="N13" s="59" t="s">
        <v>52</v>
      </c>
      <c r="O13" s="58" t="s">
        <v>89</v>
      </c>
      <c r="P13" s="58" t="s">
        <v>85</v>
      </c>
      <c r="Q13" s="42" t="s">
        <v>139</v>
      </c>
      <c r="R13" s="60">
        <v>1</v>
      </c>
      <c r="S13" s="17">
        <v>136500</v>
      </c>
      <c r="T13" s="17">
        <f t="shared" si="0"/>
        <v>136500</v>
      </c>
      <c r="U13" s="17">
        <f t="shared" si="1"/>
        <v>152880</v>
      </c>
      <c r="V13" s="15" t="s">
        <v>22</v>
      </c>
      <c r="W13" s="18" t="s">
        <v>22</v>
      </c>
    </row>
    <row r="14" spans="1:40" ht="75" x14ac:dyDescent="0.25">
      <c r="B14" s="64" t="s">
        <v>95</v>
      </c>
      <c r="C14" s="42" t="s">
        <v>90</v>
      </c>
      <c r="D14" s="62" t="s">
        <v>91</v>
      </c>
      <c r="E14" s="62" t="s">
        <v>92</v>
      </c>
      <c r="F14" s="62" t="s">
        <v>93</v>
      </c>
      <c r="G14" s="62" t="s">
        <v>94</v>
      </c>
      <c r="H14" s="62"/>
      <c r="I14" s="29" t="s">
        <v>78</v>
      </c>
      <c r="J14" s="13"/>
      <c r="K14" s="8">
        <v>2.2023000000000001</v>
      </c>
      <c r="L14" s="42" t="s">
        <v>50</v>
      </c>
      <c r="M14" s="42" t="s">
        <v>51</v>
      </c>
      <c r="N14" s="62" t="s">
        <v>52</v>
      </c>
      <c r="O14" s="42" t="s">
        <v>89</v>
      </c>
      <c r="P14" s="42" t="s">
        <v>53</v>
      </c>
      <c r="Q14" s="42" t="s">
        <v>139</v>
      </c>
      <c r="R14" s="63">
        <v>1</v>
      </c>
      <c r="S14" s="53">
        <v>64187.5</v>
      </c>
      <c r="T14" s="52">
        <f t="shared" si="0"/>
        <v>64187.5</v>
      </c>
      <c r="U14" s="51">
        <f t="shared" si="1"/>
        <v>71890</v>
      </c>
      <c r="V14" s="15" t="s">
        <v>22</v>
      </c>
      <c r="W14" s="18" t="s">
        <v>22</v>
      </c>
    </row>
    <row r="15" spans="1:40" ht="75" x14ac:dyDescent="0.25">
      <c r="B15" s="64" t="s">
        <v>97</v>
      </c>
      <c r="C15" s="42" t="s">
        <v>96</v>
      </c>
      <c r="D15" s="62" t="s">
        <v>98</v>
      </c>
      <c r="E15" s="62" t="s">
        <v>99</v>
      </c>
      <c r="F15" s="62" t="s">
        <v>100</v>
      </c>
      <c r="G15" s="62" t="s">
        <v>101</v>
      </c>
      <c r="H15" s="62"/>
      <c r="I15" s="29" t="s">
        <v>78</v>
      </c>
      <c r="J15" s="13"/>
      <c r="K15" s="8">
        <v>2.2023000000000001</v>
      </c>
      <c r="L15" s="42" t="s">
        <v>50</v>
      </c>
      <c r="M15" s="42" t="s">
        <v>51</v>
      </c>
      <c r="N15" s="62" t="s">
        <v>52</v>
      </c>
      <c r="O15" s="42" t="s">
        <v>89</v>
      </c>
      <c r="P15" s="42" t="s">
        <v>85</v>
      </c>
      <c r="Q15" s="42" t="s">
        <v>102</v>
      </c>
      <c r="R15" s="63">
        <v>0.55000000000000004</v>
      </c>
      <c r="S15" s="53">
        <v>94700</v>
      </c>
      <c r="T15" s="52">
        <f t="shared" si="0"/>
        <v>52085.000000000007</v>
      </c>
      <c r="U15" s="51">
        <f t="shared" si="1"/>
        <v>58335.200000000012</v>
      </c>
      <c r="V15" s="15" t="s">
        <v>22</v>
      </c>
      <c r="W15" s="18" t="s">
        <v>22</v>
      </c>
    </row>
    <row r="16" spans="1:40" s="65" customFormat="1" ht="75" x14ac:dyDescent="0.25">
      <c r="B16" s="66" t="s">
        <v>108</v>
      </c>
      <c r="C16" s="67" t="s">
        <v>109</v>
      </c>
      <c r="D16" s="68" t="s">
        <v>110</v>
      </c>
      <c r="E16" s="68" t="s">
        <v>111</v>
      </c>
      <c r="F16" s="68" t="s">
        <v>112</v>
      </c>
      <c r="G16" s="68" t="s">
        <v>113</v>
      </c>
      <c r="H16" s="68"/>
      <c r="I16" s="69" t="s">
        <v>78</v>
      </c>
      <c r="J16" s="70"/>
      <c r="K16" s="71">
        <v>2.2023000000000001</v>
      </c>
      <c r="L16" s="67" t="s">
        <v>50</v>
      </c>
      <c r="M16" s="67" t="s">
        <v>51</v>
      </c>
      <c r="N16" s="68" t="s">
        <v>52</v>
      </c>
      <c r="O16" s="67" t="s">
        <v>114</v>
      </c>
      <c r="P16" s="72" t="s">
        <v>85</v>
      </c>
      <c r="Q16" s="67" t="s">
        <v>115</v>
      </c>
      <c r="R16" s="73">
        <v>0.5</v>
      </c>
      <c r="S16" s="74">
        <v>477641.94</v>
      </c>
      <c r="T16" s="75">
        <f t="shared" si="0"/>
        <v>238820.97</v>
      </c>
      <c r="U16" s="76">
        <f t="shared" si="1"/>
        <v>267479.48640000005</v>
      </c>
      <c r="V16" s="77" t="s">
        <v>22</v>
      </c>
      <c r="W16" s="78" t="s">
        <v>22</v>
      </c>
    </row>
    <row r="17" spans="1:23" s="65" customFormat="1" ht="75" x14ac:dyDescent="0.25">
      <c r="B17" s="66" t="s">
        <v>117</v>
      </c>
      <c r="C17" s="67" t="s">
        <v>118</v>
      </c>
      <c r="D17" s="68" t="s">
        <v>119</v>
      </c>
      <c r="E17" s="66" t="s">
        <v>120</v>
      </c>
      <c r="F17" s="67" t="s">
        <v>121</v>
      </c>
      <c r="G17" s="68" t="s">
        <v>122</v>
      </c>
      <c r="H17" s="66"/>
      <c r="I17" s="67" t="s">
        <v>78</v>
      </c>
      <c r="J17" s="70"/>
      <c r="K17" s="71">
        <v>3.2023000000000001</v>
      </c>
      <c r="L17" s="67" t="s">
        <v>50</v>
      </c>
      <c r="M17" s="67" t="s">
        <v>51</v>
      </c>
      <c r="N17" s="68" t="s">
        <v>52</v>
      </c>
      <c r="O17" s="67" t="s">
        <v>123</v>
      </c>
      <c r="P17" s="67" t="s">
        <v>85</v>
      </c>
      <c r="Q17" s="67" t="s">
        <v>139</v>
      </c>
      <c r="R17" s="73">
        <v>2</v>
      </c>
      <c r="S17" s="75">
        <v>15000</v>
      </c>
      <c r="T17" s="75">
        <f t="shared" si="0"/>
        <v>30000</v>
      </c>
      <c r="U17" s="75">
        <f t="shared" si="1"/>
        <v>33600</v>
      </c>
      <c r="V17" s="67" t="s">
        <v>22</v>
      </c>
      <c r="W17" s="87" t="s">
        <v>22</v>
      </c>
    </row>
    <row r="18" spans="1:23" s="65" customFormat="1" ht="75" x14ac:dyDescent="0.25">
      <c r="B18" s="66" t="s">
        <v>124</v>
      </c>
      <c r="C18" s="67" t="s">
        <v>126</v>
      </c>
      <c r="D18" s="68" t="s">
        <v>128</v>
      </c>
      <c r="E18" s="66" t="s">
        <v>129</v>
      </c>
      <c r="F18" s="67" t="s">
        <v>130</v>
      </c>
      <c r="G18" s="68" t="s">
        <v>131</v>
      </c>
      <c r="H18" s="66"/>
      <c r="I18" s="67" t="s">
        <v>78</v>
      </c>
      <c r="J18" s="70"/>
      <c r="K18" s="71">
        <v>3.2023000000000001</v>
      </c>
      <c r="L18" s="67" t="s">
        <v>50</v>
      </c>
      <c r="M18" s="67" t="s">
        <v>51</v>
      </c>
      <c r="N18" s="68" t="s">
        <v>52</v>
      </c>
      <c r="O18" s="67" t="s">
        <v>136</v>
      </c>
      <c r="P18" s="67" t="s">
        <v>137</v>
      </c>
      <c r="Q18" s="67" t="s">
        <v>138</v>
      </c>
      <c r="R18" s="73">
        <v>100</v>
      </c>
      <c r="S18" s="75">
        <v>2991.0714285714284</v>
      </c>
      <c r="T18" s="75">
        <f t="shared" ref="T18:T19" si="2">R18*S18</f>
        <v>299107.14285714284</v>
      </c>
      <c r="U18" s="75">
        <f t="shared" si="1"/>
        <v>335000</v>
      </c>
      <c r="V18" s="67" t="s">
        <v>22</v>
      </c>
      <c r="W18" s="87" t="s">
        <v>22</v>
      </c>
    </row>
    <row r="19" spans="1:23" s="65" customFormat="1" ht="75" x14ac:dyDescent="0.25">
      <c r="B19" s="66" t="s">
        <v>125</v>
      </c>
      <c r="C19" s="67" t="s">
        <v>127</v>
      </c>
      <c r="D19" s="68" t="s">
        <v>132</v>
      </c>
      <c r="E19" s="66" t="s">
        <v>133</v>
      </c>
      <c r="F19" s="67" t="s">
        <v>134</v>
      </c>
      <c r="G19" s="68" t="s">
        <v>135</v>
      </c>
      <c r="H19" s="66"/>
      <c r="I19" s="67" t="s">
        <v>78</v>
      </c>
      <c r="J19" s="70"/>
      <c r="K19" s="71">
        <v>3.2023000000000001</v>
      </c>
      <c r="L19" s="67" t="s">
        <v>50</v>
      </c>
      <c r="M19" s="67" t="s">
        <v>51</v>
      </c>
      <c r="N19" s="68" t="s">
        <v>52</v>
      </c>
      <c r="O19" s="67" t="s">
        <v>136</v>
      </c>
      <c r="P19" s="67" t="s">
        <v>137</v>
      </c>
      <c r="Q19" s="67" t="s">
        <v>139</v>
      </c>
      <c r="R19" s="73">
        <v>40</v>
      </c>
      <c r="S19" s="75">
        <v>3124.9999999999995</v>
      </c>
      <c r="T19" s="75">
        <f t="shared" si="2"/>
        <v>124999.99999999999</v>
      </c>
      <c r="U19" s="75">
        <f t="shared" si="1"/>
        <v>140000</v>
      </c>
      <c r="V19" s="67" t="s">
        <v>22</v>
      </c>
      <c r="W19" s="87" t="s">
        <v>22</v>
      </c>
    </row>
    <row r="20" spans="1:23" s="65" customFormat="1" ht="75" x14ac:dyDescent="0.25">
      <c r="B20" s="66" t="s">
        <v>140</v>
      </c>
      <c r="C20" s="67" t="s">
        <v>149</v>
      </c>
      <c r="D20" s="68" t="s">
        <v>158</v>
      </c>
      <c r="E20" s="66" t="s">
        <v>159</v>
      </c>
      <c r="F20" s="67" t="s">
        <v>160</v>
      </c>
      <c r="G20" s="68" t="s">
        <v>161</v>
      </c>
      <c r="H20" s="66"/>
      <c r="I20" s="67" t="s">
        <v>78</v>
      </c>
      <c r="J20" s="70"/>
      <c r="K20" s="71">
        <v>3.2023000000000001</v>
      </c>
      <c r="L20" s="67" t="s">
        <v>50</v>
      </c>
      <c r="M20" s="67" t="s">
        <v>51</v>
      </c>
      <c r="N20" s="68" t="s">
        <v>52</v>
      </c>
      <c r="O20" s="67" t="s">
        <v>114</v>
      </c>
      <c r="P20" s="72" t="s">
        <v>85</v>
      </c>
      <c r="Q20" s="67" t="s">
        <v>102</v>
      </c>
      <c r="R20" s="73">
        <v>67</v>
      </c>
      <c r="S20" s="75">
        <v>517</v>
      </c>
      <c r="T20" s="75">
        <f t="shared" ref="T20:T28" si="3">R20*S20</f>
        <v>34639</v>
      </c>
      <c r="U20" s="75">
        <f t="shared" si="1"/>
        <v>38795.68</v>
      </c>
      <c r="V20" s="67" t="s">
        <v>22</v>
      </c>
      <c r="W20" s="87" t="s">
        <v>22</v>
      </c>
    </row>
    <row r="21" spans="1:23" s="65" customFormat="1" ht="75" x14ac:dyDescent="0.25">
      <c r="B21" s="66" t="s">
        <v>141</v>
      </c>
      <c r="C21" s="67" t="s">
        <v>150</v>
      </c>
      <c r="D21" s="68" t="s">
        <v>162</v>
      </c>
      <c r="E21" s="66" t="s">
        <v>159</v>
      </c>
      <c r="F21" s="67" t="s">
        <v>163</v>
      </c>
      <c r="G21" s="68" t="s">
        <v>164</v>
      </c>
      <c r="H21" s="66"/>
      <c r="I21" s="67" t="s">
        <v>78</v>
      </c>
      <c r="J21" s="70"/>
      <c r="K21" s="71">
        <v>3.2023000000000001</v>
      </c>
      <c r="L21" s="67" t="s">
        <v>50</v>
      </c>
      <c r="M21" s="67" t="s">
        <v>51</v>
      </c>
      <c r="N21" s="68" t="s">
        <v>52</v>
      </c>
      <c r="O21" s="67" t="s">
        <v>114</v>
      </c>
      <c r="P21" s="72" t="s">
        <v>85</v>
      </c>
      <c r="Q21" s="67" t="s">
        <v>102</v>
      </c>
      <c r="R21" s="73">
        <v>90</v>
      </c>
      <c r="S21" s="75">
        <v>470</v>
      </c>
      <c r="T21" s="75">
        <f t="shared" si="3"/>
        <v>42300</v>
      </c>
      <c r="U21" s="75">
        <f t="shared" si="1"/>
        <v>47376.000000000007</v>
      </c>
      <c r="V21" s="67" t="s">
        <v>22</v>
      </c>
      <c r="W21" s="87" t="s">
        <v>22</v>
      </c>
    </row>
    <row r="22" spans="1:23" s="65" customFormat="1" ht="75" x14ac:dyDescent="0.25">
      <c r="B22" s="66" t="s">
        <v>142</v>
      </c>
      <c r="C22" s="67" t="s">
        <v>151</v>
      </c>
      <c r="D22" s="68" t="s">
        <v>165</v>
      </c>
      <c r="E22" s="66" t="s">
        <v>159</v>
      </c>
      <c r="F22" s="67" t="s">
        <v>166</v>
      </c>
      <c r="G22" s="68" t="s">
        <v>167</v>
      </c>
      <c r="H22" s="66"/>
      <c r="I22" s="67" t="s">
        <v>78</v>
      </c>
      <c r="J22" s="70"/>
      <c r="K22" s="71">
        <v>3.2023000000000001</v>
      </c>
      <c r="L22" s="67" t="s">
        <v>50</v>
      </c>
      <c r="M22" s="67" t="s">
        <v>51</v>
      </c>
      <c r="N22" s="68" t="s">
        <v>52</v>
      </c>
      <c r="O22" s="67" t="s">
        <v>114</v>
      </c>
      <c r="P22" s="72" t="s">
        <v>85</v>
      </c>
      <c r="Q22" s="67" t="s">
        <v>102</v>
      </c>
      <c r="R22" s="73">
        <v>40</v>
      </c>
      <c r="S22" s="75">
        <v>450</v>
      </c>
      <c r="T22" s="75">
        <f t="shared" si="3"/>
        <v>18000</v>
      </c>
      <c r="U22" s="75">
        <f t="shared" si="1"/>
        <v>20160.000000000004</v>
      </c>
      <c r="V22" s="67" t="s">
        <v>22</v>
      </c>
      <c r="W22" s="87" t="s">
        <v>22</v>
      </c>
    </row>
    <row r="23" spans="1:23" s="65" customFormat="1" ht="75" x14ac:dyDescent="0.25">
      <c r="B23" s="66" t="s">
        <v>143</v>
      </c>
      <c r="C23" s="67" t="s">
        <v>152</v>
      </c>
      <c r="D23" s="68" t="s">
        <v>165</v>
      </c>
      <c r="E23" s="66" t="s">
        <v>159</v>
      </c>
      <c r="F23" s="67" t="s">
        <v>166</v>
      </c>
      <c r="G23" s="68" t="s">
        <v>168</v>
      </c>
      <c r="H23" s="66"/>
      <c r="I23" s="67" t="s">
        <v>78</v>
      </c>
      <c r="J23" s="70"/>
      <c r="K23" s="71">
        <v>3.2023000000000001</v>
      </c>
      <c r="L23" s="67" t="s">
        <v>50</v>
      </c>
      <c r="M23" s="67" t="s">
        <v>51</v>
      </c>
      <c r="N23" s="68" t="s">
        <v>52</v>
      </c>
      <c r="O23" s="67" t="s">
        <v>114</v>
      </c>
      <c r="P23" s="72" t="s">
        <v>85</v>
      </c>
      <c r="Q23" s="67" t="s">
        <v>102</v>
      </c>
      <c r="R23" s="73">
        <v>15</v>
      </c>
      <c r="S23" s="75">
        <v>450</v>
      </c>
      <c r="T23" s="75">
        <f t="shared" si="3"/>
        <v>6750</v>
      </c>
      <c r="U23" s="75">
        <f t="shared" si="1"/>
        <v>7560.0000000000009</v>
      </c>
      <c r="V23" s="67" t="s">
        <v>22</v>
      </c>
      <c r="W23" s="87" t="s">
        <v>22</v>
      </c>
    </row>
    <row r="24" spans="1:23" s="65" customFormat="1" ht="75" x14ac:dyDescent="0.25">
      <c r="B24" s="66" t="s">
        <v>144</v>
      </c>
      <c r="C24" s="67" t="s">
        <v>153</v>
      </c>
      <c r="D24" s="68" t="s">
        <v>169</v>
      </c>
      <c r="E24" s="66" t="s">
        <v>159</v>
      </c>
      <c r="F24" s="67" t="s">
        <v>170</v>
      </c>
      <c r="G24" s="68" t="s">
        <v>171</v>
      </c>
      <c r="H24" s="66"/>
      <c r="I24" s="67" t="s">
        <v>78</v>
      </c>
      <c r="J24" s="70"/>
      <c r="K24" s="71">
        <v>3.2023000000000001</v>
      </c>
      <c r="L24" s="67" t="s">
        <v>50</v>
      </c>
      <c r="M24" s="67" t="s">
        <v>51</v>
      </c>
      <c r="N24" s="68" t="s">
        <v>52</v>
      </c>
      <c r="O24" s="67" t="s">
        <v>114</v>
      </c>
      <c r="P24" s="72" t="s">
        <v>85</v>
      </c>
      <c r="Q24" s="67" t="s">
        <v>102</v>
      </c>
      <c r="R24" s="73">
        <v>20</v>
      </c>
      <c r="S24" s="75">
        <v>450</v>
      </c>
      <c r="T24" s="75">
        <f t="shared" si="3"/>
        <v>9000</v>
      </c>
      <c r="U24" s="75">
        <f t="shared" si="1"/>
        <v>10080.000000000002</v>
      </c>
      <c r="V24" s="67" t="s">
        <v>22</v>
      </c>
      <c r="W24" s="87" t="s">
        <v>22</v>
      </c>
    </row>
    <row r="25" spans="1:23" s="65" customFormat="1" ht="75" x14ac:dyDescent="0.25">
      <c r="B25" s="66" t="s">
        <v>145</v>
      </c>
      <c r="C25" s="67" t="s">
        <v>154</v>
      </c>
      <c r="D25" s="68" t="s">
        <v>172</v>
      </c>
      <c r="E25" s="66" t="s">
        <v>159</v>
      </c>
      <c r="F25" s="67" t="s">
        <v>173</v>
      </c>
      <c r="G25" s="68" t="s">
        <v>174</v>
      </c>
      <c r="H25" s="66"/>
      <c r="I25" s="67" t="s">
        <v>78</v>
      </c>
      <c r="J25" s="70"/>
      <c r="K25" s="71">
        <v>3.2023000000000001</v>
      </c>
      <c r="L25" s="67" t="s">
        <v>50</v>
      </c>
      <c r="M25" s="67" t="s">
        <v>51</v>
      </c>
      <c r="N25" s="68" t="s">
        <v>52</v>
      </c>
      <c r="O25" s="67" t="s">
        <v>114</v>
      </c>
      <c r="P25" s="72" t="s">
        <v>85</v>
      </c>
      <c r="Q25" s="67" t="s">
        <v>102</v>
      </c>
      <c r="R25" s="73">
        <v>100</v>
      </c>
      <c r="S25" s="75">
        <v>450</v>
      </c>
      <c r="T25" s="75">
        <f t="shared" si="3"/>
        <v>45000</v>
      </c>
      <c r="U25" s="75">
        <f t="shared" si="1"/>
        <v>50400.000000000007</v>
      </c>
      <c r="V25" s="67" t="s">
        <v>22</v>
      </c>
      <c r="W25" s="87" t="s">
        <v>22</v>
      </c>
    </row>
    <row r="26" spans="1:23" s="65" customFormat="1" ht="75" x14ac:dyDescent="0.25">
      <c r="B26" s="66" t="s">
        <v>146</v>
      </c>
      <c r="C26" s="67" t="s">
        <v>155</v>
      </c>
      <c r="D26" s="68" t="s">
        <v>175</v>
      </c>
      <c r="E26" s="66" t="s">
        <v>159</v>
      </c>
      <c r="F26" s="67" t="s">
        <v>176</v>
      </c>
      <c r="G26" s="68" t="s">
        <v>177</v>
      </c>
      <c r="H26" s="66"/>
      <c r="I26" s="67" t="s">
        <v>78</v>
      </c>
      <c r="J26" s="70"/>
      <c r="K26" s="71">
        <v>3.2023000000000001</v>
      </c>
      <c r="L26" s="67" t="s">
        <v>50</v>
      </c>
      <c r="M26" s="67" t="s">
        <v>51</v>
      </c>
      <c r="N26" s="68" t="s">
        <v>52</v>
      </c>
      <c r="O26" s="67" t="s">
        <v>114</v>
      </c>
      <c r="P26" s="72" t="s">
        <v>85</v>
      </c>
      <c r="Q26" s="67" t="s">
        <v>102</v>
      </c>
      <c r="R26" s="73">
        <v>50</v>
      </c>
      <c r="S26" s="75">
        <v>450</v>
      </c>
      <c r="T26" s="75">
        <f t="shared" si="3"/>
        <v>22500</v>
      </c>
      <c r="U26" s="75">
        <f t="shared" si="1"/>
        <v>25200.000000000004</v>
      </c>
      <c r="V26" s="67" t="s">
        <v>22</v>
      </c>
      <c r="W26" s="87" t="s">
        <v>22</v>
      </c>
    </row>
    <row r="27" spans="1:23" s="65" customFormat="1" ht="75" x14ac:dyDescent="0.25">
      <c r="B27" s="66" t="s">
        <v>147</v>
      </c>
      <c r="C27" s="67" t="s">
        <v>156</v>
      </c>
      <c r="D27" s="68" t="s">
        <v>172</v>
      </c>
      <c r="E27" s="66" t="s">
        <v>159</v>
      </c>
      <c r="F27" s="67" t="s">
        <v>173</v>
      </c>
      <c r="G27" s="68" t="s">
        <v>178</v>
      </c>
      <c r="H27" s="66"/>
      <c r="I27" s="67" t="s">
        <v>78</v>
      </c>
      <c r="J27" s="70"/>
      <c r="K27" s="71">
        <v>3.2023000000000001</v>
      </c>
      <c r="L27" s="67" t="s">
        <v>50</v>
      </c>
      <c r="M27" s="67" t="s">
        <v>51</v>
      </c>
      <c r="N27" s="68" t="s">
        <v>52</v>
      </c>
      <c r="O27" s="67" t="s">
        <v>114</v>
      </c>
      <c r="P27" s="72" t="s">
        <v>85</v>
      </c>
      <c r="Q27" s="67" t="s">
        <v>102</v>
      </c>
      <c r="R27" s="73">
        <v>50</v>
      </c>
      <c r="S27" s="75">
        <v>450</v>
      </c>
      <c r="T27" s="75">
        <f t="shared" si="3"/>
        <v>22500</v>
      </c>
      <c r="U27" s="75">
        <f t="shared" si="1"/>
        <v>25200.000000000004</v>
      </c>
      <c r="V27" s="67" t="s">
        <v>22</v>
      </c>
      <c r="W27" s="87" t="s">
        <v>22</v>
      </c>
    </row>
    <row r="28" spans="1:23" s="65" customFormat="1" ht="75" x14ac:dyDescent="0.25">
      <c r="B28" s="66" t="s">
        <v>148</v>
      </c>
      <c r="C28" s="67" t="s">
        <v>157</v>
      </c>
      <c r="D28" s="68" t="s">
        <v>179</v>
      </c>
      <c r="E28" s="66" t="s">
        <v>159</v>
      </c>
      <c r="F28" s="67" t="s">
        <v>180</v>
      </c>
      <c r="G28" s="68" t="s">
        <v>181</v>
      </c>
      <c r="H28" s="66"/>
      <c r="I28" s="67" t="s">
        <v>78</v>
      </c>
      <c r="J28" s="70"/>
      <c r="K28" s="71">
        <v>3.2023000000000001</v>
      </c>
      <c r="L28" s="67" t="s">
        <v>50</v>
      </c>
      <c r="M28" s="67" t="s">
        <v>51</v>
      </c>
      <c r="N28" s="68" t="s">
        <v>52</v>
      </c>
      <c r="O28" s="67" t="s">
        <v>114</v>
      </c>
      <c r="P28" s="67" t="s">
        <v>85</v>
      </c>
      <c r="Q28" s="67" t="s">
        <v>102</v>
      </c>
      <c r="R28" s="73">
        <v>5</v>
      </c>
      <c r="S28" s="75">
        <v>625</v>
      </c>
      <c r="T28" s="75">
        <f t="shared" si="3"/>
        <v>3125</v>
      </c>
      <c r="U28" s="75">
        <f t="shared" si="1"/>
        <v>3500.0000000000005</v>
      </c>
      <c r="V28" s="67" t="s">
        <v>22</v>
      </c>
      <c r="W28" s="87" t="s">
        <v>22</v>
      </c>
    </row>
    <row r="29" spans="1:23" s="65" customFormat="1" ht="75" x14ac:dyDescent="0.25">
      <c r="A29" s="75"/>
      <c r="B29" s="75" t="s">
        <v>182</v>
      </c>
      <c r="C29" s="75" t="s">
        <v>185</v>
      </c>
      <c r="D29" s="75" t="s">
        <v>188</v>
      </c>
      <c r="E29" s="75" t="s">
        <v>190</v>
      </c>
      <c r="F29" s="75" t="s">
        <v>191</v>
      </c>
      <c r="G29" s="75" t="s">
        <v>192</v>
      </c>
      <c r="H29" s="75"/>
      <c r="I29" s="75" t="s">
        <v>78</v>
      </c>
      <c r="J29" s="75"/>
      <c r="K29" s="71">
        <v>3.2023000000000001</v>
      </c>
      <c r="L29" s="75" t="s">
        <v>50</v>
      </c>
      <c r="M29" s="75" t="s">
        <v>51</v>
      </c>
      <c r="N29" s="75" t="s">
        <v>52</v>
      </c>
      <c r="O29" s="75" t="s">
        <v>197</v>
      </c>
      <c r="P29" s="75" t="s">
        <v>85</v>
      </c>
      <c r="Q29" s="75" t="s">
        <v>139</v>
      </c>
      <c r="R29" s="75">
        <v>1</v>
      </c>
      <c r="S29" s="75">
        <v>36700</v>
      </c>
      <c r="T29" s="75">
        <f t="shared" ref="T29:T31" si="4">R29*S29</f>
        <v>36700</v>
      </c>
      <c r="U29" s="75">
        <f t="shared" ref="U29:U31" si="5">T29*1.12</f>
        <v>41104.000000000007</v>
      </c>
      <c r="V29" s="67" t="s">
        <v>22</v>
      </c>
      <c r="W29" s="87" t="s">
        <v>22</v>
      </c>
    </row>
    <row r="30" spans="1:23" s="65" customFormat="1" ht="75" x14ac:dyDescent="0.25">
      <c r="A30" s="75"/>
      <c r="B30" s="75" t="s">
        <v>183</v>
      </c>
      <c r="C30" s="75" t="s">
        <v>186</v>
      </c>
      <c r="D30" s="75" t="s">
        <v>189</v>
      </c>
      <c r="E30" s="75" t="s">
        <v>193</v>
      </c>
      <c r="F30" s="75" t="s">
        <v>194</v>
      </c>
      <c r="G30" s="75" t="s">
        <v>195</v>
      </c>
      <c r="H30" s="75"/>
      <c r="I30" s="75" t="s">
        <v>78</v>
      </c>
      <c r="J30" s="75"/>
      <c r="K30" s="71">
        <v>3.2023000000000001</v>
      </c>
      <c r="L30" s="75" t="s">
        <v>50</v>
      </c>
      <c r="M30" s="75" t="s">
        <v>51</v>
      </c>
      <c r="N30" s="75" t="s">
        <v>52</v>
      </c>
      <c r="O30" s="75" t="s">
        <v>197</v>
      </c>
      <c r="P30" s="75" t="s">
        <v>85</v>
      </c>
      <c r="Q30" s="75" t="s">
        <v>139</v>
      </c>
      <c r="R30" s="75">
        <v>7</v>
      </c>
      <c r="S30" s="75">
        <v>3800</v>
      </c>
      <c r="T30" s="75">
        <f t="shared" si="4"/>
        <v>26600</v>
      </c>
      <c r="U30" s="75">
        <f t="shared" si="5"/>
        <v>29792.000000000004</v>
      </c>
      <c r="V30" s="67" t="s">
        <v>22</v>
      </c>
      <c r="W30" s="87" t="s">
        <v>22</v>
      </c>
    </row>
    <row r="31" spans="1:23" s="65" customFormat="1" ht="75" x14ac:dyDescent="0.25">
      <c r="A31" s="75"/>
      <c r="B31" s="75" t="s">
        <v>184</v>
      </c>
      <c r="C31" s="75" t="s">
        <v>187</v>
      </c>
      <c r="D31" s="75" t="s">
        <v>189</v>
      </c>
      <c r="E31" s="75" t="s">
        <v>193</v>
      </c>
      <c r="F31" s="75" t="s">
        <v>194</v>
      </c>
      <c r="G31" s="75" t="s">
        <v>196</v>
      </c>
      <c r="H31" s="75"/>
      <c r="I31" s="75" t="s">
        <v>78</v>
      </c>
      <c r="J31" s="75"/>
      <c r="K31" s="71">
        <v>3.2023000000000001</v>
      </c>
      <c r="L31" s="75" t="s">
        <v>50</v>
      </c>
      <c r="M31" s="75" t="s">
        <v>51</v>
      </c>
      <c r="N31" s="75" t="s">
        <v>52</v>
      </c>
      <c r="O31" s="75" t="s">
        <v>197</v>
      </c>
      <c r="P31" s="75" t="s">
        <v>85</v>
      </c>
      <c r="Q31" s="75" t="s">
        <v>139</v>
      </c>
      <c r="R31" s="75">
        <v>4</v>
      </c>
      <c r="S31" s="75">
        <v>16216</v>
      </c>
      <c r="T31" s="75">
        <f t="shared" si="4"/>
        <v>64864</v>
      </c>
      <c r="U31" s="75">
        <f t="shared" si="5"/>
        <v>72647.680000000008</v>
      </c>
      <c r="V31" s="67" t="s">
        <v>22</v>
      </c>
      <c r="W31" s="87" t="s">
        <v>22</v>
      </c>
    </row>
    <row r="32" spans="1:23" s="65" customFormat="1" ht="75" x14ac:dyDescent="0.25">
      <c r="A32" s="88"/>
      <c r="B32" s="75" t="s">
        <v>198</v>
      </c>
      <c r="C32" s="75" t="s">
        <v>203</v>
      </c>
      <c r="D32" s="75" t="s">
        <v>199</v>
      </c>
      <c r="E32" s="75" t="s">
        <v>200</v>
      </c>
      <c r="F32" s="75" t="s">
        <v>201</v>
      </c>
      <c r="G32" s="75" t="s">
        <v>202</v>
      </c>
      <c r="H32" s="75"/>
      <c r="I32" s="75" t="s">
        <v>78</v>
      </c>
      <c r="J32" s="75"/>
      <c r="K32" s="71">
        <v>3.2023000000000001</v>
      </c>
      <c r="L32" s="75" t="s">
        <v>50</v>
      </c>
      <c r="M32" s="75" t="s">
        <v>51</v>
      </c>
      <c r="N32" s="75" t="s">
        <v>52</v>
      </c>
      <c r="O32" s="89" t="s">
        <v>89</v>
      </c>
      <c r="P32" s="89" t="s">
        <v>53</v>
      </c>
      <c r="Q32" s="75" t="s">
        <v>139</v>
      </c>
      <c r="R32" s="75">
        <v>84</v>
      </c>
      <c r="S32" s="75">
        <v>2616.0714285714284</v>
      </c>
      <c r="T32" s="75">
        <f t="shared" ref="T32" si="6">R32*S32</f>
        <v>219750</v>
      </c>
      <c r="U32" s="75">
        <f>T32*1.12</f>
        <v>246120.00000000003</v>
      </c>
      <c r="V32" s="67" t="s">
        <v>22</v>
      </c>
      <c r="W32" s="87" t="s">
        <v>22</v>
      </c>
    </row>
    <row r="33" spans="1:40" s="65" customFormat="1" ht="75" x14ac:dyDescent="0.25">
      <c r="A33" s="88"/>
      <c r="B33" s="75" t="s">
        <v>205</v>
      </c>
      <c r="C33" s="75" t="s">
        <v>210</v>
      </c>
      <c r="D33" s="75" t="s">
        <v>215</v>
      </c>
      <c r="E33" s="75" t="s">
        <v>216</v>
      </c>
      <c r="F33" s="75" t="s">
        <v>217</v>
      </c>
      <c r="G33" s="75" t="s">
        <v>218</v>
      </c>
      <c r="H33" s="75"/>
      <c r="I33" s="75" t="s">
        <v>78</v>
      </c>
      <c r="J33" s="75"/>
      <c r="K33" s="71">
        <v>3.2023000000000001</v>
      </c>
      <c r="L33" s="75" t="s">
        <v>50</v>
      </c>
      <c r="M33" s="75" t="s">
        <v>51</v>
      </c>
      <c r="N33" s="75" t="s">
        <v>52</v>
      </c>
      <c r="O33" s="89" t="s">
        <v>229</v>
      </c>
      <c r="P33" s="89" t="s">
        <v>85</v>
      </c>
      <c r="Q33" s="75" t="s">
        <v>139</v>
      </c>
      <c r="R33" s="75">
        <v>16</v>
      </c>
      <c r="S33" s="75">
        <v>690</v>
      </c>
      <c r="T33" s="75">
        <f t="shared" ref="T33:T37" si="7">R33*S33</f>
        <v>11040</v>
      </c>
      <c r="U33" s="75">
        <f t="shared" ref="U33:U37" si="8">T33*1.12</f>
        <v>12364.800000000001</v>
      </c>
      <c r="V33" s="67" t="s">
        <v>22</v>
      </c>
      <c r="W33" s="87" t="s">
        <v>22</v>
      </c>
    </row>
    <row r="34" spans="1:40" s="65" customFormat="1" ht="75" x14ac:dyDescent="0.25">
      <c r="A34" s="88"/>
      <c r="B34" s="75" t="s">
        <v>206</v>
      </c>
      <c r="C34" s="75" t="s">
        <v>211</v>
      </c>
      <c r="D34" s="75" t="s">
        <v>219</v>
      </c>
      <c r="E34" s="75" t="s">
        <v>216</v>
      </c>
      <c r="F34" s="75" t="s">
        <v>220</v>
      </c>
      <c r="G34" s="75" t="s">
        <v>221</v>
      </c>
      <c r="H34" s="75"/>
      <c r="I34" s="75" t="s">
        <v>78</v>
      </c>
      <c r="J34" s="75"/>
      <c r="K34" s="71">
        <v>3.2023000000000001</v>
      </c>
      <c r="L34" s="75" t="s">
        <v>50</v>
      </c>
      <c r="M34" s="75" t="s">
        <v>51</v>
      </c>
      <c r="N34" s="75" t="s">
        <v>52</v>
      </c>
      <c r="O34" s="89" t="s">
        <v>229</v>
      </c>
      <c r="P34" s="89" t="s">
        <v>85</v>
      </c>
      <c r="Q34" s="75" t="s">
        <v>139</v>
      </c>
      <c r="R34" s="75">
        <v>48</v>
      </c>
      <c r="S34" s="75">
        <v>590</v>
      </c>
      <c r="T34" s="75">
        <f t="shared" si="7"/>
        <v>28320</v>
      </c>
      <c r="U34" s="75">
        <f t="shared" si="8"/>
        <v>31718.400000000001</v>
      </c>
      <c r="V34" s="67" t="s">
        <v>22</v>
      </c>
      <c r="W34" s="87" t="s">
        <v>22</v>
      </c>
    </row>
    <row r="35" spans="1:40" s="65" customFormat="1" ht="75" x14ac:dyDescent="0.25">
      <c r="A35" s="88"/>
      <c r="B35" s="75" t="s">
        <v>207</v>
      </c>
      <c r="C35" s="75" t="s">
        <v>212</v>
      </c>
      <c r="D35" s="75" t="s">
        <v>222</v>
      </c>
      <c r="E35" s="75" t="s">
        <v>216</v>
      </c>
      <c r="F35" s="75" t="s">
        <v>223</v>
      </c>
      <c r="G35" s="75" t="s">
        <v>224</v>
      </c>
      <c r="H35" s="75"/>
      <c r="I35" s="75" t="s">
        <v>78</v>
      </c>
      <c r="J35" s="75"/>
      <c r="K35" s="71">
        <v>3.2023000000000001</v>
      </c>
      <c r="L35" s="75" t="s">
        <v>50</v>
      </c>
      <c r="M35" s="75" t="s">
        <v>51</v>
      </c>
      <c r="N35" s="75" t="s">
        <v>52</v>
      </c>
      <c r="O35" s="89" t="s">
        <v>229</v>
      </c>
      <c r="P35" s="89" t="s">
        <v>85</v>
      </c>
      <c r="Q35" s="75" t="s">
        <v>139</v>
      </c>
      <c r="R35" s="75">
        <v>221</v>
      </c>
      <c r="S35" s="75">
        <v>208.71</v>
      </c>
      <c r="T35" s="75">
        <f t="shared" si="7"/>
        <v>46124.91</v>
      </c>
      <c r="U35" s="75">
        <f t="shared" si="8"/>
        <v>51659.899200000007</v>
      </c>
      <c r="V35" s="67" t="s">
        <v>22</v>
      </c>
      <c r="W35" s="87" t="s">
        <v>22</v>
      </c>
    </row>
    <row r="36" spans="1:40" s="65" customFormat="1" ht="75" x14ac:dyDescent="0.25">
      <c r="A36" s="88"/>
      <c r="B36" s="75" t="s">
        <v>208</v>
      </c>
      <c r="C36" s="75" t="s">
        <v>213</v>
      </c>
      <c r="D36" s="75" t="s">
        <v>225</v>
      </c>
      <c r="E36" s="75" t="s">
        <v>216</v>
      </c>
      <c r="F36" s="75" t="s">
        <v>226</v>
      </c>
      <c r="G36" s="75" t="s">
        <v>218</v>
      </c>
      <c r="H36" s="75"/>
      <c r="I36" s="75" t="s">
        <v>78</v>
      </c>
      <c r="J36" s="75"/>
      <c r="K36" s="71">
        <v>3.2023000000000001</v>
      </c>
      <c r="L36" s="75" t="s">
        <v>50</v>
      </c>
      <c r="M36" s="75" t="s">
        <v>51</v>
      </c>
      <c r="N36" s="75" t="s">
        <v>52</v>
      </c>
      <c r="O36" s="89" t="s">
        <v>229</v>
      </c>
      <c r="P36" s="89" t="s">
        <v>85</v>
      </c>
      <c r="Q36" s="75" t="s">
        <v>139</v>
      </c>
      <c r="R36" s="75">
        <v>48</v>
      </c>
      <c r="S36" s="75">
        <v>457.59</v>
      </c>
      <c r="T36" s="75">
        <f t="shared" si="7"/>
        <v>21964.32</v>
      </c>
      <c r="U36" s="75">
        <f t="shared" si="8"/>
        <v>24600.038400000001</v>
      </c>
      <c r="V36" s="67" t="s">
        <v>22</v>
      </c>
      <c r="W36" s="87" t="s">
        <v>22</v>
      </c>
    </row>
    <row r="37" spans="1:40" s="65" customFormat="1" ht="75" x14ac:dyDescent="0.25">
      <c r="A37" s="88"/>
      <c r="B37" s="75" t="s">
        <v>209</v>
      </c>
      <c r="C37" s="75" t="s">
        <v>214</v>
      </c>
      <c r="D37" s="75" t="s">
        <v>204</v>
      </c>
      <c r="E37" s="75" t="s">
        <v>216</v>
      </c>
      <c r="F37" s="75" t="s">
        <v>227</v>
      </c>
      <c r="G37" s="75" t="s">
        <v>228</v>
      </c>
      <c r="H37" s="75"/>
      <c r="I37" s="75" t="s">
        <v>78</v>
      </c>
      <c r="J37" s="75"/>
      <c r="K37" s="71">
        <v>3.2023000000000001</v>
      </c>
      <c r="L37" s="75" t="s">
        <v>50</v>
      </c>
      <c r="M37" s="75" t="s">
        <v>51</v>
      </c>
      <c r="N37" s="75" t="s">
        <v>52</v>
      </c>
      <c r="O37" s="89" t="s">
        <v>229</v>
      </c>
      <c r="P37" s="89" t="s">
        <v>85</v>
      </c>
      <c r="Q37" s="75" t="s">
        <v>139</v>
      </c>
      <c r="R37" s="75">
        <v>510</v>
      </c>
      <c r="S37" s="75">
        <v>208.71</v>
      </c>
      <c r="T37" s="75">
        <f t="shared" si="7"/>
        <v>106442.1</v>
      </c>
      <c r="U37" s="75">
        <f t="shared" si="8"/>
        <v>119215.15200000002</v>
      </c>
      <c r="V37" s="67" t="s">
        <v>22</v>
      </c>
      <c r="W37" s="87" t="s">
        <v>22</v>
      </c>
    </row>
    <row r="38" spans="1:40" x14ac:dyDescent="0.25">
      <c r="B38" s="61"/>
      <c r="C38" s="2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26">
        <f>SUM(T12:T37)</f>
        <v>3157564296.1978569</v>
      </c>
      <c r="U38" s="26">
        <f>SUM(U12:U37)</f>
        <v>3536472011.7416005</v>
      </c>
      <c r="V38" s="5"/>
      <c r="W38" s="5"/>
      <c r="X38" s="5"/>
    </row>
    <row r="39" spans="1:40" ht="12.75" customHeight="1" x14ac:dyDescent="0.25">
      <c r="B39" s="49"/>
      <c r="C39" s="45" t="s">
        <v>32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9"/>
      <c r="T39" s="9"/>
      <c r="U39" s="9"/>
      <c r="V39" s="8"/>
      <c r="W39" s="8"/>
      <c r="X39" s="7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ht="180" x14ac:dyDescent="0.25">
      <c r="A40" s="1" t="s">
        <v>72</v>
      </c>
      <c r="B40" s="49" t="s">
        <v>77</v>
      </c>
      <c r="C40" s="46" t="s">
        <v>27</v>
      </c>
      <c r="D40" s="54" t="s">
        <v>38</v>
      </c>
      <c r="E40" s="19" t="s">
        <v>39</v>
      </c>
      <c r="F40" s="19" t="s">
        <v>39</v>
      </c>
      <c r="G40" s="19" t="s">
        <v>34</v>
      </c>
      <c r="H40" s="10" t="s">
        <v>23</v>
      </c>
      <c r="I40" s="29" t="s">
        <v>59</v>
      </c>
      <c r="J40" s="21">
        <v>100</v>
      </c>
      <c r="K40" s="8" t="s">
        <v>44</v>
      </c>
      <c r="L40" s="4" t="s">
        <v>30</v>
      </c>
      <c r="M40" s="4" t="s">
        <v>31</v>
      </c>
      <c r="N40" s="10" t="s">
        <v>21</v>
      </c>
      <c r="O40" s="4" t="s">
        <v>33</v>
      </c>
      <c r="P40" s="4" t="s">
        <v>25</v>
      </c>
      <c r="Q40" s="4" t="s">
        <v>21</v>
      </c>
      <c r="R40" s="11">
        <v>1</v>
      </c>
      <c r="S40" s="12">
        <v>978990618.648</v>
      </c>
      <c r="T40" s="12">
        <v>978990618.648</v>
      </c>
      <c r="U40" s="12">
        <v>1096469492.8857601</v>
      </c>
      <c r="V40" s="4" t="s">
        <v>22</v>
      </c>
      <c r="W40" s="4" t="s">
        <v>22</v>
      </c>
    </row>
    <row r="41" spans="1:40" ht="180" x14ac:dyDescent="0.25">
      <c r="A41" s="1" t="s">
        <v>72</v>
      </c>
      <c r="B41" s="49" t="s">
        <v>77</v>
      </c>
      <c r="C41" s="46" t="s">
        <v>28</v>
      </c>
      <c r="D41" s="54" t="s">
        <v>40</v>
      </c>
      <c r="E41" s="19" t="s">
        <v>41</v>
      </c>
      <c r="F41" s="19" t="s">
        <v>41</v>
      </c>
      <c r="G41" s="19" t="s">
        <v>35</v>
      </c>
      <c r="H41" s="10" t="s">
        <v>23</v>
      </c>
      <c r="I41" s="29" t="s">
        <v>59</v>
      </c>
      <c r="J41" s="21">
        <v>100</v>
      </c>
      <c r="K41" s="8" t="s">
        <v>44</v>
      </c>
      <c r="L41" s="4" t="s">
        <v>30</v>
      </c>
      <c r="M41" s="4" t="s">
        <v>31</v>
      </c>
      <c r="N41" s="10" t="s">
        <v>21</v>
      </c>
      <c r="O41" s="4" t="s">
        <v>33</v>
      </c>
      <c r="P41" s="4" t="s">
        <v>25</v>
      </c>
      <c r="Q41" s="4" t="s">
        <v>21</v>
      </c>
      <c r="R41" s="11">
        <v>1</v>
      </c>
      <c r="S41" s="12">
        <v>34834363.82</v>
      </c>
      <c r="T41" s="12">
        <v>34834363.82</v>
      </c>
      <c r="U41" s="12">
        <v>39014487.478400007</v>
      </c>
      <c r="V41" s="4" t="s">
        <v>22</v>
      </c>
      <c r="W41" s="4" t="s">
        <v>22</v>
      </c>
    </row>
    <row r="42" spans="1:40" ht="102.75" customHeight="1" x14ac:dyDescent="0.25">
      <c r="A42" s="1" t="s">
        <v>72</v>
      </c>
      <c r="B42" s="49" t="s">
        <v>77</v>
      </c>
      <c r="C42" s="46" t="s">
        <v>29</v>
      </c>
      <c r="D42" s="54" t="s">
        <v>38</v>
      </c>
      <c r="E42" s="19" t="s">
        <v>39</v>
      </c>
      <c r="F42" s="19" t="s">
        <v>39</v>
      </c>
      <c r="G42" s="19" t="s">
        <v>36</v>
      </c>
      <c r="H42" s="10" t="s">
        <v>23</v>
      </c>
      <c r="I42" s="29" t="s">
        <v>59</v>
      </c>
      <c r="J42" s="21">
        <v>100</v>
      </c>
      <c r="K42" s="8" t="s">
        <v>44</v>
      </c>
      <c r="L42" s="4" t="s">
        <v>30</v>
      </c>
      <c r="M42" s="4" t="s">
        <v>31</v>
      </c>
      <c r="N42" s="10" t="s">
        <v>21</v>
      </c>
      <c r="O42" s="4" t="s">
        <v>33</v>
      </c>
      <c r="P42" s="4" t="s">
        <v>24</v>
      </c>
      <c r="Q42" s="4" t="s">
        <v>21</v>
      </c>
      <c r="R42" s="11">
        <v>1</v>
      </c>
      <c r="S42" s="12">
        <v>0.01</v>
      </c>
      <c r="T42" s="12">
        <v>0.01</v>
      </c>
      <c r="U42" s="12">
        <v>1.1200000000000002E-2</v>
      </c>
      <c r="V42" s="4" t="s">
        <v>22</v>
      </c>
      <c r="W42" s="4" t="s">
        <v>22</v>
      </c>
    </row>
    <row r="43" spans="1:40" ht="180" x14ac:dyDescent="0.25">
      <c r="A43" s="1" t="s">
        <v>72</v>
      </c>
      <c r="B43" s="49" t="s">
        <v>77</v>
      </c>
      <c r="C43" s="47" t="s">
        <v>55</v>
      </c>
      <c r="D43" s="54" t="s">
        <v>42</v>
      </c>
      <c r="E43" s="19" t="s">
        <v>43</v>
      </c>
      <c r="F43" s="19" t="s">
        <v>43</v>
      </c>
      <c r="G43" s="19" t="s">
        <v>37</v>
      </c>
      <c r="H43" s="21" t="s">
        <v>23</v>
      </c>
      <c r="I43" s="29" t="s">
        <v>59</v>
      </c>
      <c r="J43" s="21">
        <v>100</v>
      </c>
      <c r="K43" s="8" t="s">
        <v>44</v>
      </c>
      <c r="L43" s="22" t="s">
        <v>30</v>
      </c>
      <c r="M43" s="22" t="s">
        <v>31</v>
      </c>
      <c r="N43" s="21" t="s">
        <v>21</v>
      </c>
      <c r="O43" s="22" t="s">
        <v>33</v>
      </c>
      <c r="P43" s="22" t="s">
        <v>24</v>
      </c>
      <c r="Q43" s="22" t="s">
        <v>21</v>
      </c>
      <c r="R43" s="23">
        <v>1</v>
      </c>
      <c r="S43" s="24">
        <v>336525121.80000001</v>
      </c>
      <c r="T43" s="24">
        <v>336525121.80000001</v>
      </c>
      <c r="U43" s="24">
        <v>376908136.41600007</v>
      </c>
      <c r="V43" s="22" t="s">
        <v>22</v>
      </c>
      <c r="W43" s="22" t="s">
        <v>22</v>
      </c>
    </row>
    <row r="44" spans="1:40" ht="75" x14ac:dyDescent="0.25">
      <c r="B44" s="49" t="s">
        <v>77</v>
      </c>
      <c r="C44" s="47" t="s">
        <v>73</v>
      </c>
      <c r="D44" s="54" t="s">
        <v>74</v>
      </c>
      <c r="E44" s="19" t="s">
        <v>75</v>
      </c>
      <c r="F44" s="19" t="s">
        <v>75</v>
      </c>
      <c r="G44" s="19" t="s">
        <v>76</v>
      </c>
      <c r="H44" s="40" t="s">
        <v>23</v>
      </c>
      <c r="I44" s="29" t="s">
        <v>78</v>
      </c>
      <c r="J44" s="21">
        <v>100</v>
      </c>
      <c r="K44" s="8">
        <v>1.2022999999999999</v>
      </c>
      <c r="L44" s="22" t="s">
        <v>30</v>
      </c>
      <c r="M44" s="20" t="s">
        <v>31</v>
      </c>
      <c r="N44" s="42" t="s">
        <v>77</v>
      </c>
      <c r="O44" s="42"/>
      <c r="P44" s="20" t="s">
        <v>79</v>
      </c>
      <c r="Q44" s="42" t="s">
        <v>77</v>
      </c>
      <c r="R44" s="23">
        <v>1</v>
      </c>
      <c r="S44" s="24">
        <v>139725</v>
      </c>
      <c r="T44" s="24">
        <v>139725</v>
      </c>
      <c r="U44" s="24">
        <v>156492</v>
      </c>
      <c r="V44" s="22" t="s">
        <v>22</v>
      </c>
      <c r="W44" s="22" t="s">
        <v>22</v>
      </c>
    </row>
    <row r="45" spans="1:40" s="65" customFormat="1" ht="180" x14ac:dyDescent="0.25">
      <c r="B45" s="79"/>
      <c r="C45" s="80" t="s">
        <v>104</v>
      </c>
      <c r="D45" s="68" t="s">
        <v>38</v>
      </c>
      <c r="E45" s="19" t="s">
        <v>39</v>
      </c>
      <c r="F45" s="19" t="s">
        <v>39</v>
      </c>
      <c r="G45" s="19" t="s">
        <v>103</v>
      </c>
      <c r="H45" s="81" t="s">
        <v>23</v>
      </c>
      <c r="I45" s="69" t="s">
        <v>105</v>
      </c>
      <c r="J45" s="82">
        <v>100</v>
      </c>
      <c r="K45" s="71">
        <v>2.2023000000000001</v>
      </c>
      <c r="L45" s="83" t="s">
        <v>30</v>
      </c>
      <c r="M45" s="84" t="s">
        <v>106</v>
      </c>
      <c r="N45" s="67" t="s">
        <v>77</v>
      </c>
      <c r="O45" s="67" t="s">
        <v>116</v>
      </c>
      <c r="P45" s="84" t="s">
        <v>107</v>
      </c>
      <c r="Q45" s="67" t="s">
        <v>21</v>
      </c>
      <c r="R45" s="85">
        <v>1</v>
      </c>
      <c r="S45" s="86">
        <v>28031.85</v>
      </c>
      <c r="T45" s="86">
        <v>28031.85</v>
      </c>
      <c r="U45" s="86">
        <v>31395.672000000002</v>
      </c>
      <c r="V45" s="83" t="s">
        <v>22</v>
      </c>
      <c r="W45" s="83" t="s">
        <v>22</v>
      </c>
    </row>
    <row r="46" spans="1:40" x14ac:dyDescent="0.25">
      <c r="B46" s="49"/>
      <c r="C46" s="48" t="s">
        <v>57</v>
      </c>
      <c r="D46" s="41"/>
      <c r="E46" s="41"/>
      <c r="F46" s="41"/>
      <c r="G46" s="41"/>
      <c r="H46" s="27"/>
      <c r="I46" s="27"/>
      <c r="J46" s="27"/>
      <c r="K46" s="27"/>
      <c r="L46" s="27"/>
      <c r="M46" s="27"/>
      <c r="N46" s="27"/>
      <c r="O46" s="27"/>
      <c r="P46" s="27"/>
      <c r="Q46" s="41"/>
      <c r="R46" s="41"/>
      <c r="S46" s="41"/>
      <c r="T46" s="43">
        <f>SUM(T40:T45)</f>
        <v>1350517861.128</v>
      </c>
      <c r="U46" s="43">
        <f>SUM(U40:U45)</f>
        <v>1512580004.4633601</v>
      </c>
      <c r="V46" s="41"/>
      <c r="W46" s="41"/>
      <c r="X46" s="5"/>
    </row>
    <row r="47" spans="1:40" x14ac:dyDescent="0.25">
      <c r="B47" s="49"/>
      <c r="C47" s="48" t="s">
        <v>58</v>
      </c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8">
        <f>T46+T38</f>
        <v>4508082157.3258572</v>
      </c>
      <c r="U47" s="28">
        <f>U46+U38</f>
        <v>5049052016.2049608</v>
      </c>
      <c r="V47" s="27"/>
      <c r="W47" s="27"/>
      <c r="X47" s="5"/>
    </row>
    <row r="52" spans="3:13" customFormat="1" ht="15.75" x14ac:dyDescent="0.25">
      <c r="E52" s="31" t="s">
        <v>61</v>
      </c>
      <c r="F52" s="31"/>
      <c r="G52" s="31"/>
      <c r="H52" s="31"/>
      <c r="I52" s="32" t="s">
        <v>62</v>
      </c>
    </row>
    <row r="53" spans="3:13" customFormat="1" ht="15.75" x14ac:dyDescent="0.25">
      <c r="E53" s="31"/>
      <c r="F53" s="31"/>
      <c r="G53" s="31"/>
      <c r="H53" s="31"/>
      <c r="I53" s="32"/>
    </row>
    <row r="54" spans="3:13" customFormat="1" ht="15.75" x14ac:dyDescent="0.25">
      <c r="E54" s="31"/>
      <c r="F54" s="31"/>
      <c r="G54" s="31"/>
      <c r="H54" s="31"/>
      <c r="I54" s="32"/>
    </row>
    <row r="55" spans="3:13" customFormat="1" ht="15.75" x14ac:dyDescent="0.25">
      <c r="E55" s="31"/>
      <c r="F55" s="31"/>
      <c r="G55" s="31"/>
      <c r="H55" s="31"/>
      <c r="I55" s="32"/>
      <c r="J55" s="33"/>
    </row>
    <row r="56" spans="3:13" customFormat="1" ht="15.75" x14ac:dyDescent="0.25">
      <c r="E56" s="31" t="s">
        <v>63</v>
      </c>
      <c r="F56" s="31"/>
      <c r="G56" s="31"/>
      <c r="H56" s="31"/>
      <c r="I56" s="32" t="s">
        <v>64</v>
      </c>
      <c r="J56" s="33"/>
    </row>
    <row r="57" spans="3:13" customFormat="1" ht="15.75" x14ac:dyDescent="0.25">
      <c r="E57" s="31"/>
      <c r="F57" s="31"/>
      <c r="G57" s="31"/>
      <c r="H57" s="31"/>
      <c r="I57" s="32"/>
      <c r="J57" s="33"/>
    </row>
    <row r="58" spans="3:13" customFormat="1" ht="15.75" x14ac:dyDescent="0.25">
      <c r="E58" s="31"/>
      <c r="F58" s="31"/>
      <c r="G58" s="31"/>
      <c r="H58" s="31"/>
      <c r="I58" s="31"/>
      <c r="J58" s="33"/>
      <c r="K58" s="33"/>
      <c r="M58" s="32"/>
    </row>
    <row r="59" spans="3:13" customFormat="1" ht="15.75" hidden="1" x14ac:dyDescent="0.25">
      <c r="D59" s="31"/>
      <c r="E59" s="31"/>
      <c r="F59" s="31"/>
      <c r="G59" s="31"/>
      <c r="H59" s="31"/>
      <c r="I59" s="33"/>
      <c r="J59" s="33"/>
      <c r="K59" s="34"/>
      <c r="L59" s="32"/>
    </row>
    <row r="60" spans="3:13" customFormat="1" x14ac:dyDescent="0.25">
      <c r="C60" s="35" t="s">
        <v>65</v>
      </c>
      <c r="D60" s="1"/>
      <c r="E60" s="36"/>
      <c r="F60" s="36"/>
      <c r="G60" s="36"/>
      <c r="H60" s="36"/>
      <c r="I60" s="36"/>
      <c r="J60" s="36"/>
      <c r="K60" s="37"/>
      <c r="L60" s="38"/>
    </row>
    <row r="61" spans="3:13" customFormat="1" x14ac:dyDescent="0.25">
      <c r="C61" s="35" t="s">
        <v>66</v>
      </c>
      <c r="D61" s="1"/>
      <c r="E61" s="36"/>
      <c r="F61" s="36"/>
      <c r="G61" s="36"/>
      <c r="H61" s="36"/>
      <c r="I61" s="36"/>
      <c r="J61" s="36"/>
      <c r="K61" s="37"/>
      <c r="L61" s="38"/>
    </row>
    <row r="62" spans="3:13" customFormat="1" x14ac:dyDescent="0.25">
      <c r="C62" s="35" t="s">
        <v>67</v>
      </c>
      <c r="D62" s="1"/>
      <c r="E62" s="36"/>
      <c r="F62" s="36"/>
      <c r="G62" s="36"/>
      <c r="H62" s="36"/>
      <c r="I62" s="36"/>
      <c r="J62" s="36"/>
      <c r="K62" s="37"/>
      <c r="L62" s="38"/>
    </row>
    <row r="63" spans="3:13" customFormat="1" x14ac:dyDescent="0.25">
      <c r="C63" s="35" t="s">
        <v>68</v>
      </c>
      <c r="D63" s="1"/>
      <c r="E63" s="39"/>
      <c r="F63" s="36"/>
      <c r="G63" s="36"/>
      <c r="H63" s="36"/>
      <c r="I63" s="36"/>
      <c r="J63" s="36"/>
      <c r="K63" s="37"/>
      <c r="L63" s="38"/>
    </row>
    <row r="64" spans="3:13" customFormat="1" x14ac:dyDescent="0.25">
      <c r="C64" s="35" t="s">
        <v>69</v>
      </c>
      <c r="D64" s="1"/>
      <c r="E64" s="36"/>
      <c r="F64" s="36"/>
      <c r="G64" s="36"/>
      <c r="H64" s="36"/>
      <c r="I64" s="36"/>
      <c r="J64" s="36"/>
      <c r="K64" s="37"/>
      <c r="L64" s="38"/>
    </row>
    <row r="65" spans="3:12" customFormat="1" x14ac:dyDescent="0.25">
      <c r="C65" s="35" t="s">
        <v>70</v>
      </c>
      <c r="D65" s="1"/>
      <c r="E65" s="36"/>
      <c r="F65" s="36"/>
      <c r="G65" s="36"/>
      <c r="H65" s="36"/>
      <c r="I65" s="36"/>
      <c r="J65" s="36"/>
      <c r="K65" s="37"/>
      <c r="L65" s="38"/>
    </row>
    <row r="66" spans="3:12" customFormat="1" x14ac:dyDescent="0.25">
      <c r="C66" s="35" t="s">
        <v>71</v>
      </c>
      <c r="D66" s="1"/>
      <c r="E66" s="36"/>
      <c r="F66" s="36"/>
      <c r="G66" s="36"/>
      <c r="H66" s="36"/>
      <c r="I66" s="36"/>
      <c r="J66" s="36"/>
      <c r="K66" s="37"/>
      <c r="L66" s="38"/>
    </row>
    <row r="67" spans="3:12" customFormat="1" x14ac:dyDescent="0.25">
      <c r="D67" s="35"/>
      <c r="E67" s="36"/>
      <c r="F67" s="36"/>
      <c r="G67" s="36"/>
      <c r="H67" s="36"/>
      <c r="I67" s="36"/>
      <c r="J67" s="36"/>
      <c r="K67" s="37"/>
      <c r="L67" s="38"/>
    </row>
  </sheetData>
  <dataValidations count="1">
    <dataValidation type="whole" allowBlank="1" showInputMessage="1" showErrorMessage="1" sqref="J40:J45">
      <formula1>0</formula1>
      <formula2>100</formula2>
    </dataValidation>
  </dataValidations>
  <printOptions horizontalCentered="1"/>
  <pageMargins left="0.11811023622047245" right="0.11811023622047245" top="0.15748031496062992" bottom="0.15748031496062992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 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Турчева Ю.В.</cp:lastModifiedBy>
  <cp:lastPrinted>2023-02-23T03:45:13Z</cp:lastPrinted>
  <dcterms:created xsi:type="dcterms:W3CDTF">2021-10-12T10:44:16Z</dcterms:created>
  <dcterms:modified xsi:type="dcterms:W3CDTF">2023-03-01T02:03:46Z</dcterms:modified>
</cp:coreProperties>
</file>