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3990" windowWidth="27495" windowHeight="7230"/>
  </bookViews>
  <sheets>
    <sheet name="Plan Report" sheetId="1" r:id="rId1"/>
  </sheets>
  <definedNames>
    <definedName name="_xlnm._FilterDatabase" localSheetId="0" hidden="1">'Plan Report'!$B$12:$T$53</definedName>
  </definedNames>
  <calcPr calcId="145621"/>
</workbook>
</file>

<file path=xl/calcChain.xml><?xml version="1.0" encoding="utf-8"?>
<calcChain xmlns="http://schemas.openxmlformats.org/spreadsheetml/2006/main">
  <c r="Q51" i="1" l="1"/>
  <c r="R51" i="1" s="1"/>
  <c r="Q50" i="1" l="1"/>
  <c r="R50" i="1" s="1"/>
  <c r="R47" i="1" l="1"/>
  <c r="R48" i="1"/>
  <c r="R49" i="1"/>
  <c r="Q46" i="1"/>
  <c r="R46" i="1"/>
  <c r="Q45" i="1" l="1"/>
  <c r="R45" i="1" s="1"/>
  <c r="Q35" i="1" l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37" i="1"/>
  <c r="R37" i="1" l="1"/>
  <c r="R36" i="1"/>
  <c r="R34" i="1" l="1"/>
  <c r="R35" i="1"/>
  <c r="Q33" i="1" l="1"/>
  <c r="R33" i="1" s="1"/>
  <c r="Q32" i="1" l="1"/>
  <c r="R32" i="1" s="1"/>
  <c r="Q31" i="1" l="1"/>
  <c r="R31" i="1" l="1"/>
  <c r="Q30" i="1"/>
  <c r="R30" i="1" s="1"/>
  <c r="Q28" i="1" l="1"/>
  <c r="R28" i="1" s="1"/>
  <c r="Q29" i="1"/>
  <c r="R29" i="1" s="1"/>
  <c r="Q27" i="1"/>
  <c r="R27" i="1" s="1"/>
  <c r="Q26" i="1" l="1"/>
  <c r="R26" i="1" s="1"/>
  <c r="Q25" i="1" l="1"/>
  <c r="R25" i="1" s="1"/>
  <c r="Q20" i="1" l="1"/>
  <c r="R20" i="1" s="1"/>
  <c r="Q21" i="1"/>
  <c r="R21" i="1" s="1"/>
  <c r="Q22" i="1"/>
  <c r="R22" i="1" s="1"/>
  <c r="Q23" i="1"/>
  <c r="R23" i="1" s="1"/>
  <c r="Q24" i="1"/>
  <c r="R24" i="1" s="1"/>
  <c r="Q19" i="1"/>
  <c r="R19" i="1" s="1"/>
  <c r="Q17" i="1" l="1"/>
  <c r="R17" i="1" s="1"/>
  <c r="Q18" i="1"/>
  <c r="R18" i="1" s="1"/>
  <c r="Q16" i="1" l="1"/>
  <c r="R16" i="1" l="1"/>
  <c r="Q15" i="1"/>
  <c r="R15" i="1" s="1"/>
  <c r="Q14" i="1" l="1"/>
  <c r="Q52" i="1" l="1"/>
  <c r="Q53" i="1" s="1"/>
  <c r="R14" i="1"/>
  <c r="R52" i="1" l="1"/>
  <c r="R53" i="1" s="1"/>
</calcChain>
</file>

<file path=xl/sharedStrings.xml><?xml version="1.0" encoding="utf-8"?>
<sst xmlns="http://schemas.openxmlformats.org/spreadsheetml/2006/main" count="580" uniqueCount="257">
  <si>
    <t>№</t>
  </si>
  <si>
    <t>Наименование закупаемых товаров, работ и услуг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</si>
  <si>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</si>
  <si>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</si>
  <si>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</si>
  <si>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</si>
  <si>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</si>
  <si>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</si>
  <si>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</si>
  <si>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</si>
  <si>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</si>
  <si>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</si>
  <si>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</si>
  <si>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</si>
  <si>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Заказчик</t>
  </si>
  <si>
    <t>1. Товары</t>
  </si>
  <si>
    <t>DDP</t>
  </si>
  <si>
    <t>С даты подписания договора в течение 30 рабочих дней</t>
  </si>
  <si>
    <t xml:space="preserve">Окончательный платеж - 100% , Промежуточный платеж - 0% , Предоплата - 0% </t>
  </si>
  <si>
    <t>Штука</t>
  </si>
  <si>
    <t>06.2022</t>
  </si>
  <si>
    <t>00440042335</t>
  </si>
  <si>
    <t>итого по товарам</t>
  </si>
  <si>
    <t>Всего:</t>
  </si>
  <si>
    <t>Утверждено</t>
  </si>
  <si>
    <t>1 Т</t>
  </si>
  <si>
    <t>Код ТМЦ</t>
  </si>
  <si>
    <t>ТОО "Богатырь Комир"</t>
  </si>
  <si>
    <t>Павлодарская область, г.Экибастуз ул. Бауыржан Момышұлы, 23</t>
  </si>
  <si>
    <t>План закупок товаров, работ и услуг с применением особого порядка на 2022 год  по ТОО "Богатырь Комир"</t>
  </si>
  <si>
    <t>РЕМКОМПЛЕКТ ДЛЯ НАСОСА</t>
  </si>
  <si>
    <t>Приложение</t>
  </si>
  <si>
    <t>221973.230.000019</t>
  </si>
  <si>
    <t>Комплект резино-технических изделий</t>
  </si>
  <si>
    <t>для трехплунжерного насоса</t>
  </si>
  <si>
    <t>Код ЕНС ТРУ</t>
  </si>
  <si>
    <t>Краткая характеристика (описание) товаров, работ и услуг</t>
  </si>
  <si>
    <t>Дополнительная характеристика</t>
  </si>
  <si>
    <t>00180050101</t>
  </si>
  <si>
    <t>236512.300.000006</t>
  </si>
  <si>
    <t>Лист асбестоцементный</t>
  </si>
  <si>
    <t>марка ЛП-П, толщина 6 мм</t>
  </si>
  <si>
    <t>2 Т</t>
  </si>
  <si>
    <t>Павлодарская область, г.Экибастуз. ул. Маргулана ЦБХ</t>
  </si>
  <si>
    <t>Лист</t>
  </si>
  <si>
    <t>00310042664</t>
  </si>
  <si>
    <t>3 Т</t>
  </si>
  <si>
    <t>325022.390.000006</t>
  </si>
  <si>
    <t xml:space="preserve"> Шина</t>
  </si>
  <si>
    <t xml:space="preserve"> для корсетов</t>
  </si>
  <si>
    <t>ШИФЕР ВОЛНИСТЫЙ</t>
  </si>
  <si>
    <t>КОРСЕТ ШЕЙНЫЙ</t>
  </si>
  <si>
    <t>ШТ</t>
  </si>
  <si>
    <t>4 Т</t>
  </si>
  <si>
    <t>5 Т</t>
  </si>
  <si>
    <t>00310040408</t>
  </si>
  <si>
    <t>104129.700.000001</t>
  </si>
  <si>
    <t>Масло</t>
  </si>
  <si>
    <t>техническое, касторовое, нерафинированное</t>
  </si>
  <si>
    <t>00310042171</t>
  </si>
  <si>
    <t>204144.000.000002</t>
  </si>
  <si>
    <t>Паста</t>
  </si>
  <si>
    <t>для очистки рук, гелеобразная</t>
  </si>
  <si>
    <t>07.2022</t>
  </si>
  <si>
    <t>Килограмм</t>
  </si>
  <si>
    <t>МАСЛО КАСТОРОВОЕ</t>
  </si>
  <si>
    <t>ПАСТА ОЧИЩАЮЩАЯ ДЛЯ РУК</t>
  </si>
  <si>
    <t>Павлодарская область, г. Экибастуз, Завод РГТО</t>
  </si>
  <si>
    <t>С даты подписания договора в течение 45 рабочих дней</t>
  </si>
  <si>
    <t xml:space="preserve">Окончательный платеж - 50% , Промежуточный платеж - 0% , Предоплата - 50% </t>
  </si>
  <si>
    <t>00590011028</t>
  </si>
  <si>
    <t>6 Т</t>
  </si>
  <si>
    <t>293230.650.000056</t>
  </si>
  <si>
    <t>Шланг сцепления</t>
  </si>
  <si>
    <t>для легкового автомобиля</t>
  </si>
  <si>
    <t>ШЛАНГ ПРИВОДА ГИБКИЙ 2101-1602590</t>
  </si>
  <si>
    <t>08.2022</t>
  </si>
  <si>
    <t>00100031932</t>
  </si>
  <si>
    <t>00100031933</t>
  </si>
  <si>
    <t>00100030204</t>
  </si>
  <si>
    <t>00100031931</t>
  </si>
  <si>
    <t>00100032001</t>
  </si>
  <si>
    <t>7 Т</t>
  </si>
  <si>
    <t>8 Т</t>
  </si>
  <si>
    <t>9 Т</t>
  </si>
  <si>
    <t>10 Т</t>
  </si>
  <si>
    <t>11 Т</t>
  </si>
  <si>
    <t>257360.900.000007</t>
  </si>
  <si>
    <t>Наконечник</t>
  </si>
  <si>
    <t>кабельный, луженый</t>
  </si>
  <si>
    <t>00980080013</t>
  </si>
  <si>
    <t>151212.900.000039</t>
  </si>
  <si>
    <t>Сумка</t>
  </si>
  <si>
    <t>для ноутбука, из текстильного материала</t>
  </si>
  <si>
    <t>12 Т</t>
  </si>
  <si>
    <t>00100031060</t>
  </si>
  <si>
    <t>13 Т</t>
  </si>
  <si>
    <t>279012.300.000003</t>
  </si>
  <si>
    <t>Муфта</t>
  </si>
  <si>
    <t>кабельная, концевая, термоусаживаемая</t>
  </si>
  <si>
    <t>550000000, Павлодарская область, г.Экибастуз ул. Бауыржан Момышұлы, 23</t>
  </si>
  <si>
    <t>550000000, Павлодарская область, г. Экибастуз, ул. Маргулана, ЦБХ</t>
  </si>
  <si>
    <t>00230082370</t>
  </si>
  <si>
    <t>14 Т</t>
  </si>
  <si>
    <t>202011.900.000014</t>
  </si>
  <si>
    <t>Средство специальное</t>
  </si>
  <si>
    <t>для защиты от моли</t>
  </si>
  <si>
    <t>00310062217</t>
  </si>
  <si>
    <t>00220000582</t>
  </si>
  <si>
    <t>15 Т</t>
  </si>
  <si>
    <t>16 Т</t>
  </si>
  <si>
    <t>221972.000.000003</t>
  </si>
  <si>
    <t>Коврик</t>
  </si>
  <si>
    <t>для бытовых помещений, резиновый</t>
  </si>
  <si>
    <t>00210000203</t>
  </si>
  <si>
    <t>17 Т</t>
  </si>
  <si>
    <t xml:space="preserve">Окончательный платеж - 0% , Промежуточный платеж - 0% , Предоплата - 100% </t>
  </si>
  <si>
    <t>С даты подписания договора в течение 30 календарных дней</t>
  </si>
  <si>
    <t>089310.900.000009</t>
  </si>
  <si>
    <t>Соль молотая</t>
  </si>
  <si>
    <t>помол N3</t>
  </si>
  <si>
    <t>Тонна</t>
  </si>
  <si>
    <t>18 Т</t>
  </si>
  <si>
    <t>00600081968</t>
  </si>
  <si>
    <t>293230.990.000295</t>
  </si>
  <si>
    <t>Манжета</t>
  </si>
  <si>
    <t>клапана, для грузового автомобиля</t>
  </si>
  <si>
    <t>09.2022</t>
  </si>
  <si>
    <t>19 Т</t>
  </si>
  <si>
    <t>06110070372</t>
  </si>
  <si>
    <t>251123.600.000013</t>
  </si>
  <si>
    <t>Хомут</t>
  </si>
  <si>
    <t>червячный, стальной</t>
  </si>
  <si>
    <t>00290012346</t>
  </si>
  <si>
    <t>20 Т</t>
  </si>
  <si>
    <t>265182.500.000119</t>
  </si>
  <si>
    <t>Щуп</t>
  </si>
  <si>
    <t>измерительный</t>
  </si>
  <si>
    <t>Комплект</t>
  </si>
  <si>
    <t>С даты подписания договора в течение 70 календарных дней</t>
  </si>
  <si>
    <t>21 Т</t>
  </si>
  <si>
    <t>00240001112</t>
  </si>
  <si>
    <t>239111.700.000008</t>
  </si>
  <si>
    <t>Круг</t>
  </si>
  <si>
    <t>шлифматериал карбид кремния, на бакелитовой связке, отрезной</t>
  </si>
  <si>
    <t>00240001058</t>
  </si>
  <si>
    <t>С даты подписания договора в течение 10 календарных дней</t>
  </si>
  <si>
    <t>22 Т</t>
  </si>
  <si>
    <t>23 Т</t>
  </si>
  <si>
    <t>00280091130</t>
  </si>
  <si>
    <t>265131.500.000006</t>
  </si>
  <si>
    <t>Весы</t>
  </si>
  <si>
    <t>торговые</t>
  </si>
  <si>
    <t>НАКОНЕЧНИК НШВИ/2/-2.5-8</t>
  </si>
  <si>
    <t>НАКОНЕЧНИК НШВИ/2/-4.0-10</t>
  </si>
  <si>
    <t>НАКОНЕЧНИК МЕДНЫЙ Д50</t>
  </si>
  <si>
    <t>НАКОНЕЧНИК НШВИ/2/-1.5-8</t>
  </si>
  <si>
    <t>НАКОНЕЧНИК АЛЮМИНИЕВЫЙ ТА 10-8-4.5</t>
  </si>
  <si>
    <t>СУМКА ДЛЯ NOTEBOOK</t>
  </si>
  <si>
    <t>МУФТА ТРОЙНИКОВАЯ ТМ-60</t>
  </si>
  <si>
    <t>СРЕДСТВО ОТ МОЛИ</t>
  </si>
  <si>
    <t>КОВРИК НАПОЛЬНЫЙ /РЕЗИНОВЫЙ/</t>
  </si>
  <si>
    <t>КОВРИК РЕЗИНОВЫЙ ДЛЯ ДУШЕВОЙ</t>
  </si>
  <si>
    <t>СОЛЬ ПОМОЛ №3 НАВАЛ</t>
  </si>
  <si>
    <t>МАНЖЕТА ВПУСКНОГО КЛАПАНА 236-1007262</t>
  </si>
  <si>
    <t>ХОМУТ ЧЕРВЯЧНЫЙ 20*32/9</t>
  </si>
  <si>
    <t xml:space="preserve">ПРОВОДА ИЗМЕРИТЕЛЬНЫЕ </t>
  </si>
  <si>
    <t>КРУГ ОТРЕЗНОЙ 150*1.2*22</t>
  </si>
  <si>
    <t>КРУГ ОТРЕЗНОЙ 350*3.5*32</t>
  </si>
  <si>
    <t>ВЕСЫ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</si>
  <si>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</si>
  <si>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</si>
  <si>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</si>
  <si>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</si>
  <si>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</si>
  <si>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</si>
  <si>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</si>
  <si>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</si>
  <si>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00210041198</t>
  </si>
  <si>
    <t>00210041204</t>
  </si>
  <si>
    <t>00210041205</t>
  </si>
  <si>
    <t>00210041206</t>
  </si>
  <si>
    <t>00210041207</t>
  </si>
  <si>
    <t>00210041210</t>
  </si>
  <si>
    <t>00210041211</t>
  </si>
  <si>
    <t>00210041212</t>
  </si>
  <si>
    <t>205959.690.000031</t>
  </si>
  <si>
    <t>205210.900.000064</t>
  </si>
  <si>
    <t>203022.550.000007</t>
  </si>
  <si>
    <t>205210.600.000000</t>
  </si>
  <si>
    <t>202014.900.000018</t>
  </si>
  <si>
    <t>205941.990.000048</t>
  </si>
  <si>
    <t>289952.000.000014</t>
  </si>
  <si>
    <t>Очиститель</t>
  </si>
  <si>
    <t>для очистки и обезжиривания деталей тормозной системы и сцепления, аэрозоль</t>
  </si>
  <si>
    <t>Фиксатор цилиндрических соединений</t>
  </si>
  <si>
    <t>для фиксации высокопрочных соединений</t>
  </si>
  <si>
    <t>Шпатлевка</t>
  </si>
  <si>
    <t>эпоксидная</t>
  </si>
  <si>
    <t>Клей</t>
  </si>
  <si>
    <t>для металла/резины</t>
  </si>
  <si>
    <t>Средство дезактивирующее</t>
  </si>
  <si>
    <t>для эффективной дезактивации кожных покровов человека и различных поверхностей оборудования, помещений, металлоконструкций от радиоактивных загрязнений</t>
  </si>
  <si>
    <t>Смазка</t>
  </si>
  <si>
    <t>металлургическая</t>
  </si>
  <si>
    <t>Набор специальный</t>
  </si>
  <si>
    <t>для изготовления уплотнительных колец</t>
  </si>
  <si>
    <t>ОЧИСТИТЕЛЬ 7063</t>
  </si>
  <si>
    <t>ФИКСАТОР 660</t>
  </si>
  <si>
    <t>ШПАТЛЕВКА 3471</t>
  </si>
  <si>
    <t>ШПАТЛЕВКА 3479</t>
  </si>
  <si>
    <t>КЛЕЙ /МЕТАЛЛОНАПОЛНЕННЫЙ/ 3450</t>
  </si>
  <si>
    <t>СРЕДСТВО ДЛЯ РАЗЪЕДИНЕНИЯ ЗАРЖАВЕВШИХ ДЕТАЛЕЙ  8040</t>
  </si>
  <si>
    <t>СМАЗКА 8008</t>
  </si>
  <si>
    <t xml:space="preserve">НАБОР ДЛЯ ИЗГОТОВЛЕНИЯ УПЛОТНИТЕЛЬНЫХ КОЛЕЦ </t>
  </si>
  <si>
    <t>00210021124</t>
  </si>
  <si>
    <t>32 Т</t>
  </si>
  <si>
    <t>203012.500.000001</t>
  </si>
  <si>
    <t>Лак</t>
  </si>
  <si>
    <t>акриловый</t>
  </si>
  <si>
    <t>ЛАК ДЛЯ ДЕРЕВА АКРИЛОВЫЙ</t>
  </si>
  <si>
    <t>КГ</t>
  </si>
  <si>
    <t>00280090900</t>
  </si>
  <si>
    <t>33 Т</t>
  </si>
  <si>
    <t>275125.900.000005</t>
  </si>
  <si>
    <t>Водонагреватель</t>
  </si>
  <si>
    <t>накопительный, тип закрытый, объем 15-150 л</t>
  </si>
  <si>
    <t>ВОДОНАГРЕВАТЕЛЬ 30Л</t>
  </si>
  <si>
    <t>FCA</t>
  </si>
  <si>
    <t>00230093216</t>
  </si>
  <si>
    <t>00230090825</t>
  </si>
  <si>
    <t>00230090827</t>
  </si>
  <si>
    <t>231921.000.000001</t>
  </si>
  <si>
    <t>Колба</t>
  </si>
  <si>
    <t>из стекла, для электрических ламп</t>
  </si>
  <si>
    <t>234411.000.000015</t>
  </si>
  <si>
    <t>Тигель</t>
  </si>
  <si>
    <t>фарфоровый</t>
  </si>
  <si>
    <t>34 Т</t>
  </si>
  <si>
    <t>35 Т</t>
  </si>
  <si>
    <t>36 Т</t>
  </si>
  <si>
    <t>КОЛБА КОНИЧЕСКАЯ КН-2-250-50 ТС</t>
  </si>
  <si>
    <t>ТИГЕЛЬ ВЫСОКИЙ №3 ЕМК №18</t>
  </si>
  <si>
    <t>ТИГЕЛЬ НИЗКИЙ №3 10МЛ</t>
  </si>
  <si>
    <t>00120083177</t>
  </si>
  <si>
    <t>37 Т</t>
  </si>
  <si>
    <t>279032.000.000086</t>
  </si>
  <si>
    <t>Плата</t>
  </si>
  <si>
    <t>для сварочного оборудования</t>
  </si>
  <si>
    <t>ПЛАТА №758716.001.03 ВДУ-1202</t>
  </si>
  <si>
    <t>00210000181</t>
  </si>
  <si>
    <t>38 Т</t>
  </si>
  <si>
    <t>201471.500.000005</t>
  </si>
  <si>
    <t>Канифоль</t>
  </si>
  <si>
    <t>сосновая, сорт высший</t>
  </si>
  <si>
    <t>КАНИФОЛЬ</t>
  </si>
  <si>
    <r>
      <t>приказом генерального директора</t>
    </r>
    <r>
      <rPr>
        <b/>
        <u/>
        <sz val="11"/>
        <color indexed="8"/>
        <rFont val="Calibri"/>
        <family val="2"/>
        <charset val="204"/>
        <scheme val="minor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№ 1353 от   30.11.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</si>
</sst>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1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164" fontId="9" fillId="0" borderId="0" applyFont="0" applyFill="0" applyBorder="0" applyAlignment="0" applyProtection="0"/>
  </cellStyleXfs>
  <cellXfs count="7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4" fontId="0" fillId="0" borderId="0" xfId="0" applyNumberFormat="1"/>
    <xf numFmtId="0" fontId="0" fillId="0" borderId="3" xfId="0" applyBorder="1"/>
    <xf numFmtId="0" fontId="2" fillId="0" borderId="3" xfId="0" applyFont="1" applyBorder="1" applyAlignment="1">
      <alignment horizontal="left" wrapText="1"/>
    </xf>
    <xf numFmtId="4" fontId="0" fillId="0" borderId="3" xfId="0" applyNumberFormat="1" applyBorder="1"/>
    <xf numFmtId="4" fontId="6" fillId="0" borderId="3" xfId="0" applyNumberFormat="1" applyFont="1" applyBorder="1" applyAlignment="1">
      <alignment horizontal="right" vertical="top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5" fontId="5" fillId="2" borderId="2" xfId="0" applyNumberFormat="1" applyFont="1" applyFill="1" applyBorder="1" applyAlignment="1">
      <alignment horizontal="right" vertical="top" wrapText="1"/>
    </xf>
    <xf numFmtId="4" fontId="5" fillId="2" borderId="2" xfId="0" applyNumberFormat="1" applyFont="1" applyFill="1" applyBorder="1" applyAlignment="1">
      <alignment horizontal="right" vertical="top" wrapText="1"/>
    </xf>
    <xf numFmtId="0" fontId="0" fillId="2" borderId="0" xfId="0" applyFill="1"/>
    <xf numFmtId="0" fontId="3" fillId="2" borderId="4" xfId="0" applyFont="1" applyFill="1" applyBorder="1" applyAlignment="1">
      <alignment horizontal="left" vertical="top" wrapText="1"/>
    </xf>
    <xf numFmtId="4" fontId="5" fillId="2" borderId="4" xfId="0" applyNumberFormat="1" applyFont="1" applyFill="1" applyBorder="1" applyAlignment="1">
      <alignment horizontal="right" vertical="top" wrapText="1"/>
    </xf>
    <xf numFmtId="4" fontId="5" fillId="2" borderId="5" xfId="0" applyNumberFormat="1" applyFont="1" applyFill="1" applyBorder="1" applyAlignment="1">
      <alignment horizontal="right" vertical="top" wrapText="1"/>
    </xf>
    <xf numFmtId="0" fontId="3" fillId="2" borderId="4" xfId="0" quotePrefix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5" fontId="5" fillId="2" borderId="4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4" fontId="5" fillId="2" borderId="7" xfId="0" applyNumberFormat="1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65" fontId="3" fillId="2" borderId="7" xfId="0" applyNumberFormat="1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right" vertical="top" wrapText="1"/>
    </xf>
    <xf numFmtId="0" fontId="3" fillId="2" borderId="9" xfId="0" applyFont="1" applyFill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65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3" fillId="0" borderId="7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165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5" fillId="2" borderId="8" xfId="0" applyNumberFormat="1" applyFont="1" applyFill="1" applyBorder="1" applyAlignment="1">
      <alignment horizontal="right" vertical="top" wrapText="1"/>
    </xf>
    <xf numFmtId="165" fontId="3" fillId="0" borderId="2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49" fontId="0" fillId="0" borderId="3" xfId="0" applyNumberFormat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49" fontId="0" fillId="0" borderId="8" xfId="0" applyNumberFormat="1" applyBorder="1" applyAlignment="1">
      <alignment horizontal="left" vertical="top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2" borderId="8" xfId="0" applyFill="1" applyBorder="1" applyAlignment="1">
      <alignment vertical="top"/>
    </xf>
    <xf numFmtId="49" fontId="0" fillId="2" borderId="8" xfId="0" applyNumberForma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 wrapText="1"/>
    </xf>
    <xf numFmtId="165" fontId="3" fillId="2" borderId="4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left" vertical="top" wrapText="1"/>
    </xf>
    <xf numFmtId="165" fontId="3" fillId="0" borderId="13" xfId="0" applyNumberFormat="1" applyFont="1" applyBorder="1" applyAlignment="1">
      <alignment horizontal="right" vertical="top" wrapText="1"/>
    </xf>
    <xf numFmtId="4" fontId="3" fillId="0" borderId="13" xfId="0" applyNumberFormat="1" applyFont="1" applyBorder="1" applyAlignment="1">
      <alignment horizontal="right" vertical="top" wrapText="1"/>
    </xf>
    <xf numFmtId="49" fontId="0" fillId="0" borderId="0" xfId="0" applyNumberFormat="1" applyBorder="1" applyAlignment="1">
      <alignment horizontal="left" vertical="top"/>
    </xf>
    <xf numFmtId="0" fontId="3" fillId="0" borderId="0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165" fontId="3" fillId="0" borderId="8" xfId="0" applyNumberFormat="1" applyFont="1" applyBorder="1" applyAlignment="1">
      <alignment horizontal="right" vertical="top" wrapText="1"/>
    </xf>
    <xf numFmtId="4" fontId="3" fillId="0" borderId="8" xfId="0" applyNumberFormat="1" applyFont="1" applyBorder="1" applyAlignment="1">
      <alignment horizontal="right" vertical="top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4" fontId="3" fillId="0" borderId="14" xfId="0" applyNumberFormat="1" applyFont="1" applyBorder="1" applyAlignment="1">
      <alignment horizontal="right" vertical="top" wrapText="1"/>
    </xf>
  </cellXfs>
  <cellStyles count="4">
    <cellStyle name="Обычный" xfId="0" builtinId="0"/>
    <cellStyle name="Обычный 3" xfId="2"/>
    <cellStyle name="Обычный 7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8"/>
  <sheetViews>
    <sheetView tabSelected="1" zoomScale="75" workbookViewId="0">
      <selection activeCell="G68" sqref="G68"/>
    </sheetView>
  </sheetViews>
  <sheetFormatPr defaultRowHeight="15" x14ac:dyDescent="0.25"/>
  <cols>
    <col min="1" max="1" width="1.5703125" customWidth="1"/>
    <col min="2" max="2" width="15" customWidth="1"/>
    <col min="3" max="3" width="9.85546875" customWidth="1"/>
    <col min="4" max="4" width="19.85546875" customWidth="1"/>
    <col min="5" max="5" width="25.42578125" customWidth="1"/>
    <col min="6" max="6" width="22.28515625" customWidth="1"/>
    <col min="7" max="7" width="28.28515625" customWidth="1"/>
    <col min="8" max="8" width="15.7109375" customWidth="1"/>
    <col min="9" max="9" width="24.42578125" customWidth="1"/>
    <col min="10" max="10" width="20" customWidth="1"/>
    <col min="11" max="11" width="10.7109375" customWidth="1"/>
    <col min="12" max="12" width="20" customWidth="1"/>
    <col min="13" max="13" width="29.7109375" customWidth="1"/>
    <col min="14" max="14" width="10.5703125" customWidth="1"/>
    <col min="15" max="15" width="12" customWidth="1"/>
    <col min="16" max="16" width="14.5703125" customWidth="1"/>
    <col min="17" max="17" width="14.7109375" customWidth="1"/>
    <col min="18" max="18" width="15.28515625" customWidth="1"/>
    <col min="19" max="19" width="15.5703125" customWidth="1"/>
    <col min="20" max="20" width="14.85546875" customWidth="1"/>
  </cols>
  <sheetData>
    <row r="1" spans="2:20" x14ac:dyDescent="0.25">
      <c r="J1" s="9" t="s">
        <v>31</v>
      </c>
    </row>
    <row r="2" spans="2:20" x14ac:dyDescent="0.25">
      <c r="J2" s="9"/>
    </row>
    <row r="3" spans="2:20" x14ac:dyDescent="0.25">
      <c r="J3" s="9" t="s">
        <v>24</v>
      </c>
    </row>
    <row r="4" spans="2:20" x14ac:dyDescent="0.25">
      <c r="J4" s="9" t="s">
        <v>256</v>
      </c>
    </row>
    <row r="5" spans="2:20" x14ac:dyDescent="0.25">
      <c r="I5" s="8"/>
    </row>
    <row r="6" spans="2:20" hidden="1" x14ac:dyDescent="0.25"/>
    <row r="8" spans="2:20" x14ac:dyDescent="0.25">
      <c r="C8" s="8" t="s">
        <v>29</v>
      </c>
      <c r="D8" s="8"/>
      <c r="E8" s="8"/>
      <c r="F8" s="8"/>
    </row>
    <row r="11" spans="2:20" ht="77.25" thickBot="1" x14ac:dyDescent="0.3">
      <c r="B11" s="1" t="s">
        <v>26</v>
      </c>
      <c r="C11" s="1" t="s">
        <v>0</v>
      </c>
      <c r="D11" s="1" t="s">
        <v>35</v>
      </c>
      <c r="E11" s="1" t="s">
        <v>1</v>
      </c>
      <c r="F11" s="1" t="s">
        <v>36</v>
      </c>
      <c r="G11" s="1" t="s">
        <v>37</v>
      </c>
      <c r="H11" s="1" t="s">
        <v>2</v>
      </c>
      <c r="I11" s="1" t="s">
        <v>3</v>
      </c>
      <c r="J11" s="1" t="s">
        <v>4</v>
      </c>
      <c r="K11" s="1" t="s">
        <v>5</v>
      </c>
      <c r="L11" s="1" t="s">
        <v>6</v>
      </c>
      <c r="M11" s="1" t="s">
        <v>7</v>
      </c>
      <c r="N11" s="1" t="s">
        <v>8</v>
      </c>
      <c r="O11" s="1" t="s">
        <v>9</v>
      </c>
      <c r="P11" s="1" t="s">
        <v>10</v>
      </c>
      <c r="Q11" s="1" t="s">
        <v>11</v>
      </c>
      <c r="R11" s="1" t="s">
        <v>12</v>
      </c>
      <c r="S11" s="1" t="s">
        <v>13</v>
      </c>
      <c r="T11" s="1" t="s">
        <v>14</v>
      </c>
    </row>
    <row r="12" spans="2:20" ht="15.75" thickBot="1" x14ac:dyDescent="0.3">
      <c r="B12" s="1">
        <v>1</v>
      </c>
      <c r="C12" s="1">
        <v>2</v>
      </c>
      <c r="D12" s="1"/>
      <c r="E12" s="1"/>
      <c r="F12" s="1"/>
      <c r="G12" s="1">
        <v>3</v>
      </c>
      <c r="H12" s="1">
        <v>4</v>
      </c>
      <c r="I12" s="1">
        <v>5</v>
      </c>
      <c r="J12" s="1">
        <v>6</v>
      </c>
      <c r="K12" s="1">
        <v>7</v>
      </c>
      <c r="L12" s="1">
        <v>8</v>
      </c>
      <c r="M12" s="1">
        <v>9</v>
      </c>
      <c r="N12" s="1">
        <v>10</v>
      </c>
      <c r="O12" s="1">
        <v>11</v>
      </c>
      <c r="P12" s="1">
        <v>12</v>
      </c>
      <c r="Q12" s="1">
        <v>13</v>
      </c>
      <c r="R12" s="1">
        <v>14</v>
      </c>
      <c r="S12" s="1">
        <v>15</v>
      </c>
      <c r="T12" s="1">
        <v>16</v>
      </c>
    </row>
    <row r="13" spans="2:20" x14ac:dyDescent="0.25">
      <c r="C13" s="2" t="s">
        <v>15</v>
      </c>
      <c r="D13" s="10"/>
      <c r="E13" s="10"/>
      <c r="F13" s="10"/>
    </row>
    <row r="14" spans="2:20" s="16" customFormat="1" ht="60" x14ac:dyDescent="0.25">
      <c r="B14" s="11" t="s">
        <v>21</v>
      </c>
      <c r="C14" s="11" t="s">
        <v>25</v>
      </c>
      <c r="D14" s="11" t="s">
        <v>32</v>
      </c>
      <c r="E14" s="11" t="s">
        <v>33</v>
      </c>
      <c r="F14" s="11" t="s">
        <v>34</v>
      </c>
      <c r="G14" s="11" t="s">
        <v>30</v>
      </c>
      <c r="H14" s="12" t="s">
        <v>63</v>
      </c>
      <c r="I14" s="11" t="s">
        <v>28</v>
      </c>
      <c r="J14" s="11" t="s">
        <v>67</v>
      </c>
      <c r="K14" s="13" t="s">
        <v>16</v>
      </c>
      <c r="L14" s="11" t="s">
        <v>68</v>
      </c>
      <c r="M14" s="11" t="s">
        <v>69</v>
      </c>
      <c r="N14" s="11" t="s">
        <v>19</v>
      </c>
      <c r="O14" s="14">
        <v>3</v>
      </c>
      <c r="P14" s="15">
        <v>55133.93</v>
      </c>
      <c r="Q14" s="15">
        <f>O14*P14</f>
        <v>165401.79</v>
      </c>
      <c r="R14" s="15">
        <f>Q14*1.12</f>
        <v>185250.00480000002</v>
      </c>
      <c r="S14" s="11" t="s">
        <v>27</v>
      </c>
      <c r="T14" s="11" t="s">
        <v>27</v>
      </c>
    </row>
    <row r="15" spans="2:20" s="16" customFormat="1" ht="60" x14ac:dyDescent="0.25">
      <c r="B15" s="11" t="s">
        <v>38</v>
      </c>
      <c r="C15" s="11" t="s">
        <v>42</v>
      </c>
      <c r="D15" s="11" t="s">
        <v>39</v>
      </c>
      <c r="E15" s="11" t="s">
        <v>40</v>
      </c>
      <c r="F15" s="11" t="s">
        <v>41</v>
      </c>
      <c r="G15" s="11" t="s">
        <v>50</v>
      </c>
      <c r="H15" s="12" t="s">
        <v>20</v>
      </c>
      <c r="I15" s="11" t="s">
        <v>28</v>
      </c>
      <c r="J15" s="11" t="s">
        <v>43</v>
      </c>
      <c r="K15" s="13" t="s">
        <v>16</v>
      </c>
      <c r="L15" s="11" t="s">
        <v>17</v>
      </c>
      <c r="M15" s="11" t="s">
        <v>18</v>
      </c>
      <c r="N15" s="11" t="s">
        <v>44</v>
      </c>
      <c r="O15" s="14">
        <v>111</v>
      </c>
      <c r="P15" s="15">
        <v>2320.27</v>
      </c>
      <c r="Q15" s="15">
        <f>O15*P15</f>
        <v>257549.97</v>
      </c>
      <c r="R15" s="15">
        <f>Q15*1.12</f>
        <v>288455.96640000003</v>
      </c>
      <c r="S15" s="11" t="s">
        <v>27</v>
      </c>
      <c r="T15" s="11" t="s">
        <v>27</v>
      </c>
    </row>
    <row r="16" spans="2:20" s="16" customFormat="1" ht="60" x14ac:dyDescent="0.25">
      <c r="B16" s="11" t="s">
        <v>45</v>
      </c>
      <c r="C16" s="11" t="s">
        <v>46</v>
      </c>
      <c r="D16" s="11" t="s">
        <v>47</v>
      </c>
      <c r="E16" s="11" t="s">
        <v>48</v>
      </c>
      <c r="F16" s="11" t="s">
        <v>49</v>
      </c>
      <c r="G16" s="11" t="s">
        <v>51</v>
      </c>
      <c r="H16" s="12" t="s">
        <v>20</v>
      </c>
      <c r="I16" s="11" t="s">
        <v>28</v>
      </c>
      <c r="J16" s="11" t="s">
        <v>43</v>
      </c>
      <c r="K16" s="13" t="s">
        <v>16</v>
      </c>
      <c r="L16" s="11" t="s">
        <v>17</v>
      </c>
      <c r="M16" s="11" t="s">
        <v>18</v>
      </c>
      <c r="N16" s="11" t="s">
        <v>52</v>
      </c>
      <c r="O16" s="14">
        <v>5</v>
      </c>
      <c r="P16" s="15">
        <v>14400</v>
      </c>
      <c r="Q16" s="15">
        <f>O16*P16</f>
        <v>72000</v>
      </c>
      <c r="R16" s="15">
        <f>Q16*1.12</f>
        <v>80640.000000000015</v>
      </c>
      <c r="S16" s="11" t="s">
        <v>27</v>
      </c>
      <c r="T16" s="11" t="s">
        <v>27</v>
      </c>
    </row>
    <row r="17" spans="2:20" s="16" customFormat="1" ht="60" x14ac:dyDescent="0.25">
      <c r="B17" s="11" t="s">
        <v>55</v>
      </c>
      <c r="C17" s="11" t="s">
        <v>53</v>
      </c>
      <c r="D17" s="11" t="s">
        <v>56</v>
      </c>
      <c r="E17" s="11" t="s">
        <v>57</v>
      </c>
      <c r="F17" s="11" t="s">
        <v>58</v>
      </c>
      <c r="G17" s="11" t="s">
        <v>65</v>
      </c>
      <c r="H17" s="12" t="s">
        <v>63</v>
      </c>
      <c r="I17" s="11" t="s">
        <v>28</v>
      </c>
      <c r="J17" s="11" t="s">
        <v>43</v>
      </c>
      <c r="K17" s="13" t="s">
        <v>16</v>
      </c>
      <c r="L17" s="11" t="s">
        <v>17</v>
      </c>
      <c r="M17" s="11" t="s">
        <v>18</v>
      </c>
      <c r="N17" s="11" t="s">
        <v>64</v>
      </c>
      <c r="O17" s="14">
        <v>5</v>
      </c>
      <c r="P17" s="15">
        <v>10200</v>
      </c>
      <c r="Q17" s="15">
        <f t="shared" ref="Q17:Q24" si="0">O17*P17</f>
        <v>51000</v>
      </c>
      <c r="R17" s="15">
        <f t="shared" ref="R17" si="1">Q17*1.12</f>
        <v>57120.000000000007</v>
      </c>
      <c r="S17" s="11" t="s">
        <v>27</v>
      </c>
      <c r="T17" s="11" t="s">
        <v>27</v>
      </c>
    </row>
    <row r="18" spans="2:20" s="16" customFormat="1" ht="60" x14ac:dyDescent="0.25">
      <c r="B18" s="11" t="s">
        <v>59</v>
      </c>
      <c r="C18" s="11" t="s">
        <v>54</v>
      </c>
      <c r="D18" s="11" t="s">
        <v>60</v>
      </c>
      <c r="E18" s="11" t="s">
        <v>61</v>
      </c>
      <c r="F18" s="11" t="s">
        <v>62</v>
      </c>
      <c r="G18" s="11" t="s">
        <v>66</v>
      </c>
      <c r="H18" s="12" t="s">
        <v>63</v>
      </c>
      <c r="I18" s="11" t="s">
        <v>28</v>
      </c>
      <c r="J18" s="11" t="s">
        <v>43</v>
      </c>
      <c r="K18" s="13" t="s">
        <v>16</v>
      </c>
      <c r="L18" s="11" t="s">
        <v>17</v>
      </c>
      <c r="M18" s="11" t="s">
        <v>18</v>
      </c>
      <c r="N18" s="11" t="s">
        <v>64</v>
      </c>
      <c r="O18" s="14">
        <v>4</v>
      </c>
      <c r="P18" s="15">
        <v>3000</v>
      </c>
      <c r="Q18" s="15">
        <f t="shared" si="0"/>
        <v>12000</v>
      </c>
      <c r="R18" s="15">
        <f>Q18*1.12</f>
        <v>13440.000000000002</v>
      </c>
      <c r="S18" s="11" t="s">
        <v>27</v>
      </c>
      <c r="T18" s="11" t="s">
        <v>27</v>
      </c>
    </row>
    <row r="19" spans="2:20" s="16" customFormat="1" ht="60" x14ac:dyDescent="0.25">
      <c r="B19" s="20" t="s">
        <v>70</v>
      </c>
      <c r="C19" s="17" t="s">
        <v>71</v>
      </c>
      <c r="D19" s="17" t="s">
        <v>72</v>
      </c>
      <c r="E19" s="17" t="s">
        <v>73</v>
      </c>
      <c r="F19" s="17" t="s">
        <v>74</v>
      </c>
      <c r="G19" s="17" t="s">
        <v>75</v>
      </c>
      <c r="H19" s="21" t="s">
        <v>76</v>
      </c>
      <c r="I19" s="17" t="s">
        <v>28</v>
      </c>
      <c r="J19" s="17" t="s">
        <v>43</v>
      </c>
      <c r="K19" s="22" t="s">
        <v>16</v>
      </c>
      <c r="L19" s="17" t="s">
        <v>17</v>
      </c>
      <c r="M19" s="17" t="s">
        <v>18</v>
      </c>
      <c r="N19" s="17" t="s">
        <v>19</v>
      </c>
      <c r="O19" s="23">
        <v>3</v>
      </c>
      <c r="P19" s="18">
        <v>2500</v>
      </c>
      <c r="Q19" s="15">
        <f t="shared" si="0"/>
        <v>7500</v>
      </c>
      <c r="R19" s="15">
        <f>Q19*1.12</f>
        <v>8400</v>
      </c>
      <c r="S19" s="11" t="s">
        <v>27</v>
      </c>
      <c r="T19" s="11" t="s">
        <v>27</v>
      </c>
    </row>
    <row r="20" spans="2:20" s="16" customFormat="1" ht="60" x14ac:dyDescent="0.25">
      <c r="B20" s="24" t="s">
        <v>77</v>
      </c>
      <c r="C20" s="24" t="s">
        <v>82</v>
      </c>
      <c r="D20" s="11" t="s">
        <v>87</v>
      </c>
      <c r="E20" s="11" t="s">
        <v>88</v>
      </c>
      <c r="F20" s="11" t="s">
        <v>89</v>
      </c>
      <c r="G20" s="11" t="s">
        <v>153</v>
      </c>
      <c r="H20" s="21" t="s">
        <v>76</v>
      </c>
      <c r="I20" s="17" t="s">
        <v>28</v>
      </c>
      <c r="J20" s="17" t="s">
        <v>43</v>
      </c>
      <c r="K20" s="22" t="s">
        <v>16</v>
      </c>
      <c r="L20" s="17" t="s">
        <v>17</v>
      </c>
      <c r="M20" s="17" t="s">
        <v>18</v>
      </c>
      <c r="N20" s="11" t="s">
        <v>19</v>
      </c>
      <c r="O20" s="27">
        <v>400</v>
      </c>
      <c r="P20" s="28">
        <v>16</v>
      </c>
      <c r="Q20" s="19">
        <f t="shared" si="0"/>
        <v>6400</v>
      </c>
      <c r="R20" s="15">
        <f t="shared" ref="R20:R24" si="2">Q20*1.12</f>
        <v>7168.0000000000009</v>
      </c>
      <c r="S20" s="11" t="s">
        <v>27</v>
      </c>
      <c r="T20" s="11" t="s">
        <v>27</v>
      </c>
    </row>
    <row r="21" spans="2:20" s="16" customFormat="1" ht="60" x14ac:dyDescent="0.25">
      <c r="B21" s="24" t="s">
        <v>78</v>
      </c>
      <c r="C21" s="17" t="s">
        <v>83</v>
      </c>
      <c r="D21" s="11" t="s">
        <v>87</v>
      </c>
      <c r="E21" s="11" t="s">
        <v>88</v>
      </c>
      <c r="F21" s="11" t="s">
        <v>89</v>
      </c>
      <c r="G21" s="11" t="s">
        <v>154</v>
      </c>
      <c r="H21" s="21" t="s">
        <v>76</v>
      </c>
      <c r="I21" s="17" t="s">
        <v>28</v>
      </c>
      <c r="J21" s="17" t="s">
        <v>43</v>
      </c>
      <c r="K21" s="22" t="s">
        <v>16</v>
      </c>
      <c r="L21" s="17" t="s">
        <v>17</v>
      </c>
      <c r="M21" s="17" t="s">
        <v>18</v>
      </c>
      <c r="N21" s="11" t="s">
        <v>19</v>
      </c>
      <c r="O21" s="27">
        <v>400</v>
      </c>
      <c r="P21" s="28">
        <v>20</v>
      </c>
      <c r="Q21" s="19">
        <f t="shared" si="0"/>
        <v>8000</v>
      </c>
      <c r="R21" s="15">
        <f t="shared" si="2"/>
        <v>8960</v>
      </c>
      <c r="S21" s="11" t="s">
        <v>27</v>
      </c>
      <c r="T21" s="11" t="s">
        <v>27</v>
      </c>
    </row>
    <row r="22" spans="2:20" s="16" customFormat="1" ht="60" x14ac:dyDescent="0.25">
      <c r="B22" s="24" t="s">
        <v>79</v>
      </c>
      <c r="C22" s="24" t="s">
        <v>84</v>
      </c>
      <c r="D22" s="11" t="s">
        <v>87</v>
      </c>
      <c r="E22" s="11" t="s">
        <v>88</v>
      </c>
      <c r="F22" s="11" t="s">
        <v>89</v>
      </c>
      <c r="G22" s="11" t="s">
        <v>155</v>
      </c>
      <c r="H22" s="21" t="s">
        <v>76</v>
      </c>
      <c r="I22" s="17" t="s">
        <v>28</v>
      </c>
      <c r="J22" s="17" t="s">
        <v>43</v>
      </c>
      <c r="K22" s="22" t="s">
        <v>16</v>
      </c>
      <c r="L22" s="17" t="s">
        <v>17</v>
      </c>
      <c r="M22" s="17" t="s">
        <v>18</v>
      </c>
      <c r="N22" s="11" t="s">
        <v>19</v>
      </c>
      <c r="O22" s="27">
        <v>60</v>
      </c>
      <c r="P22" s="28">
        <v>487</v>
      </c>
      <c r="Q22" s="19">
        <f t="shared" si="0"/>
        <v>29220</v>
      </c>
      <c r="R22" s="15">
        <f t="shared" si="2"/>
        <v>32726.400000000001</v>
      </c>
      <c r="S22" s="11" t="s">
        <v>27</v>
      </c>
      <c r="T22" s="11" t="s">
        <v>27</v>
      </c>
    </row>
    <row r="23" spans="2:20" s="16" customFormat="1" ht="60" x14ac:dyDescent="0.25">
      <c r="B23" s="30" t="s">
        <v>80</v>
      </c>
      <c r="C23" s="17" t="s">
        <v>85</v>
      </c>
      <c r="D23" s="17" t="s">
        <v>87</v>
      </c>
      <c r="E23" s="17" t="s">
        <v>88</v>
      </c>
      <c r="F23" s="17" t="s">
        <v>89</v>
      </c>
      <c r="G23" s="17" t="s">
        <v>156</v>
      </c>
      <c r="H23" s="21" t="s">
        <v>76</v>
      </c>
      <c r="I23" s="17" t="s">
        <v>28</v>
      </c>
      <c r="J23" s="17" t="s">
        <v>43</v>
      </c>
      <c r="K23" s="22" t="s">
        <v>16</v>
      </c>
      <c r="L23" s="17" t="s">
        <v>17</v>
      </c>
      <c r="M23" s="17" t="s">
        <v>18</v>
      </c>
      <c r="N23" s="17" t="s">
        <v>19</v>
      </c>
      <c r="O23" s="27">
        <v>400</v>
      </c>
      <c r="P23" s="28">
        <v>11</v>
      </c>
      <c r="Q23" s="19">
        <f t="shared" si="0"/>
        <v>4400</v>
      </c>
      <c r="R23" s="15">
        <f t="shared" si="2"/>
        <v>4928.0000000000009</v>
      </c>
      <c r="S23" s="11" t="s">
        <v>27</v>
      </c>
      <c r="T23" s="11" t="s">
        <v>27</v>
      </c>
    </row>
    <row r="24" spans="2:20" s="16" customFormat="1" ht="60" x14ac:dyDescent="0.25">
      <c r="B24" s="24" t="s">
        <v>81</v>
      </c>
      <c r="C24" s="24" t="s">
        <v>86</v>
      </c>
      <c r="D24" s="24" t="s">
        <v>87</v>
      </c>
      <c r="E24" s="24" t="s">
        <v>88</v>
      </c>
      <c r="F24" s="24" t="s">
        <v>89</v>
      </c>
      <c r="G24" s="38" t="s">
        <v>157</v>
      </c>
      <c r="H24" s="31" t="s">
        <v>76</v>
      </c>
      <c r="I24" s="30" t="s">
        <v>28</v>
      </c>
      <c r="J24" s="30" t="s">
        <v>43</v>
      </c>
      <c r="K24" s="32" t="s">
        <v>16</v>
      </c>
      <c r="L24" s="30" t="s">
        <v>17</v>
      </c>
      <c r="M24" s="30" t="s">
        <v>18</v>
      </c>
      <c r="N24" s="30" t="s">
        <v>19</v>
      </c>
      <c r="O24" s="33">
        <v>80</v>
      </c>
      <c r="P24" s="34">
        <v>152</v>
      </c>
      <c r="Q24" s="29">
        <f t="shared" si="0"/>
        <v>12160</v>
      </c>
      <c r="R24" s="18">
        <f t="shared" si="2"/>
        <v>13619.2</v>
      </c>
      <c r="S24" s="17" t="s">
        <v>27</v>
      </c>
      <c r="T24" s="17" t="s">
        <v>27</v>
      </c>
    </row>
    <row r="25" spans="2:20" s="16" customFormat="1" ht="60" x14ac:dyDescent="0.25">
      <c r="B25" s="39" t="s">
        <v>90</v>
      </c>
      <c r="C25" s="24" t="s">
        <v>94</v>
      </c>
      <c r="D25" s="39" t="s">
        <v>91</v>
      </c>
      <c r="E25" s="39" t="s">
        <v>92</v>
      </c>
      <c r="F25" s="39" t="s">
        <v>93</v>
      </c>
      <c r="G25" s="39" t="s">
        <v>158</v>
      </c>
      <c r="H25" s="25" t="s">
        <v>76</v>
      </c>
      <c r="I25" s="24" t="s">
        <v>28</v>
      </c>
      <c r="J25" s="24" t="s">
        <v>43</v>
      </c>
      <c r="K25" s="26" t="s">
        <v>16</v>
      </c>
      <c r="L25" s="24" t="s">
        <v>17</v>
      </c>
      <c r="M25" s="30" t="s">
        <v>18</v>
      </c>
      <c r="N25" s="24" t="s">
        <v>19</v>
      </c>
      <c r="O25" s="40">
        <v>5</v>
      </c>
      <c r="P25" s="41">
        <v>6250</v>
      </c>
      <c r="Q25" s="37">
        <f t="shared" ref="Q25" si="3">O25*P25</f>
        <v>31250</v>
      </c>
      <c r="R25" s="37">
        <f t="shared" ref="R25" si="4">Q25*1.12</f>
        <v>35000</v>
      </c>
      <c r="S25" s="24" t="s">
        <v>27</v>
      </c>
      <c r="T25" s="24" t="s">
        <v>27</v>
      </c>
    </row>
    <row r="26" spans="2:20" s="16" customFormat="1" ht="75" x14ac:dyDescent="0.25">
      <c r="B26" s="43" t="s">
        <v>95</v>
      </c>
      <c r="C26" s="24" t="s">
        <v>96</v>
      </c>
      <c r="D26" s="39" t="s">
        <v>97</v>
      </c>
      <c r="E26" s="39" t="s">
        <v>98</v>
      </c>
      <c r="F26" s="39" t="s">
        <v>99</v>
      </c>
      <c r="G26" s="46" t="s">
        <v>159</v>
      </c>
      <c r="H26" s="31" t="s">
        <v>76</v>
      </c>
      <c r="I26" s="47" t="s">
        <v>100</v>
      </c>
      <c r="J26" s="42" t="s">
        <v>101</v>
      </c>
      <c r="K26" s="26" t="s">
        <v>16</v>
      </c>
      <c r="L26" s="24" t="s">
        <v>17</v>
      </c>
      <c r="M26" s="30" t="s">
        <v>18</v>
      </c>
      <c r="N26" s="24" t="s">
        <v>19</v>
      </c>
      <c r="O26" s="40">
        <v>3</v>
      </c>
      <c r="P26" s="41">
        <v>79850</v>
      </c>
      <c r="Q26" s="37">
        <f t="shared" ref="Q26" si="5">O26*P26</f>
        <v>239550</v>
      </c>
      <c r="R26" s="37">
        <f t="shared" ref="R26" si="6">Q26*1.12</f>
        <v>268296</v>
      </c>
      <c r="S26" s="24" t="s">
        <v>27</v>
      </c>
      <c r="T26" s="24" t="s">
        <v>27</v>
      </c>
    </row>
    <row r="27" spans="2:20" s="16" customFormat="1" ht="75" x14ac:dyDescent="0.25">
      <c r="B27" s="43" t="s">
        <v>102</v>
      </c>
      <c r="C27" s="24" t="s">
        <v>103</v>
      </c>
      <c r="D27" s="39" t="s">
        <v>104</v>
      </c>
      <c r="E27" s="39" t="s">
        <v>105</v>
      </c>
      <c r="F27" s="45" t="s">
        <v>106</v>
      </c>
      <c r="G27" s="39" t="s">
        <v>160</v>
      </c>
      <c r="H27" s="25" t="s">
        <v>76</v>
      </c>
      <c r="I27" s="39" t="s">
        <v>100</v>
      </c>
      <c r="J27" s="44" t="s">
        <v>101</v>
      </c>
      <c r="K27" s="26" t="s">
        <v>16</v>
      </c>
      <c r="L27" s="24" t="s">
        <v>17</v>
      </c>
      <c r="M27" s="24" t="s">
        <v>18</v>
      </c>
      <c r="N27" s="24" t="s">
        <v>19</v>
      </c>
      <c r="O27" s="40">
        <v>125</v>
      </c>
      <c r="P27" s="41">
        <v>322.49</v>
      </c>
      <c r="Q27" s="37">
        <f t="shared" ref="Q27" si="7">O27*P27</f>
        <v>40311.25</v>
      </c>
      <c r="R27" s="37">
        <f t="shared" ref="R27" si="8">Q27*1.12</f>
        <v>45148.600000000006</v>
      </c>
      <c r="S27" s="24" t="s">
        <v>27</v>
      </c>
      <c r="T27" s="24" t="s">
        <v>27</v>
      </c>
    </row>
    <row r="28" spans="2:20" s="16" customFormat="1" ht="75" x14ac:dyDescent="0.25">
      <c r="B28" s="48" t="s">
        <v>107</v>
      </c>
      <c r="C28" s="30" t="s">
        <v>109</v>
      </c>
      <c r="D28" s="49" t="s">
        <v>111</v>
      </c>
      <c r="E28" s="47" t="s">
        <v>112</v>
      </c>
      <c r="F28" s="50" t="s">
        <v>113</v>
      </c>
      <c r="G28" s="46" t="s">
        <v>161</v>
      </c>
      <c r="H28" s="31" t="s">
        <v>76</v>
      </c>
      <c r="I28" s="46" t="s">
        <v>100</v>
      </c>
      <c r="J28" s="49" t="s">
        <v>101</v>
      </c>
      <c r="K28" s="32" t="s">
        <v>16</v>
      </c>
      <c r="L28" s="30" t="s">
        <v>17</v>
      </c>
      <c r="M28" s="30" t="s">
        <v>18</v>
      </c>
      <c r="N28" s="47" t="s">
        <v>19</v>
      </c>
      <c r="O28" s="51">
        <v>10</v>
      </c>
      <c r="P28" s="52">
        <v>6000</v>
      </c>
      <c r="Q28" s="53">
        <f t="shared" ref="Q28:Q29" si="9">O28*P28</f>
        <v>60000</v>
      </c>
      <c r="R28" s="53">
        <f t="shared" ref="R28:R29" si="10">Q28*1.12</f>
        <v>67200</v>
      </c>
      <c r="S28" s="30" t="s">
        <v>27</v>
      </c>
      <c r="T28" s="30" t="s">
        <v>27</v>
      </c>
    </row>
    <row r="29" spans="2:20" s="16" customFormat="1" ht="75" x14ac:dyDescent="0.25">
      <c r="B29" s="43" t="s">
        <v>108</v>
      </c>
      <c r="C29" s="24" t="s">
        <v>110</v>
      </c>
      <c r="D29" s="39" t="s">
        <v>111</v>
      </c>
      <c r="E29" s="39" t="s">
        <v>112</v>
      </c>
      <c r="F29" s="39" t="s">
        <v>113</v>
      </c>
      <c r="G29" s="39" t="s">
        <v>162</v>
      </c>
      <c r="H29" s="25" t="s">
        <v>76</v>
      </c>
      <c r="I29" s="39" t="s">
        <v>100</v>
      </c>
      <c r="J29" s="39" t="s">
        <v>101</v>
      </c>
      <c r="K29" s="26" t="s">
        <v>16</v>
      </c>
      <c r="L29" s="24" t="s">
        <v>17</v>
      </c>
      <c r="M29" s="24" t="s">
        <v>18</v>
      </c>
      <c r="N29" s="39" t="s">
        <v>19</v>
      </c>
      <c r="O29" s="40">
        <v>64</v>
      </c>
      <c r="P29" s="41">
        <v>2857.14</v>
      </c>
      <c r="Q29" s="37">
        <f t="shared" si="9"/>
        <v>182856.95999999999</v>
      </c>
      <c r="R29" s="37">
        <f t="shared" si="10"/>
        <v>204799.79520000002</v>
      </c>
      <c r="S29" s="24" t="s">
        <v>27</v>
      </c>
      <c r="T29" s="24" t="s">
        <v>27</v>
      </c>
    </row>
    <row r="30" spans="2:20" s="16" customFormat="1" ht="75" x14ac:dyDescent="0.25">
      <c r="B30" s="43" t="s">
        <v>114</v>
      </c>
      <c r="C30" s="24" t="s">
        <v>115</v>
      </c>
      <c r="D30" s="39" t="s">
        <v>118</v>
      </c>
      <c r="E30" s="39" t="s">
        <v>119</v>
      </c>
      <c r="F30" s="39" t="s">
        <v>120</v>
      </c>
      <c r="G30" s="39" t="s">
        <v>163</v>
      </c>
      <c r="H30" s="25" t="s">
        <v>76</v>
      </c>
      <c r="I30" s="39" t="s">
        <v>100</v>
      </c>
      <c r="J30" s="39" t="s">
        <v>101</v>
      </c>
      <c r="K30" s="26" t="s">
        <v>16</v>
      </c>
      <c r="L30" s="24" t="s">
        <v>117</v>
      </c>
      <c r="M30" s="24" t="s">
        <v>116</v>
      </c>
      <c r="N30" s="39" t="s">
        <v>121</v>
      </c>
      <c r="O30" s="40">
        <v>10.5</v>
      </c>
      <c r="P30" s="41">
        <v>21714.29</v>
      </c>
      <c r="Q30" s="37">
        <f t="shared" ref="Q30" si="11">O30*P30</f>
        <v>228000.04500000001</v>
      </c>
      <c r="R30" s="37">
        <f t="shared" ref="R30" si="12">Q30*1.12</f>
        <v>255360.05040000004</v>
      </c>
      <c r="S30" s="24" t="s">
        <v>27</v>
      </c>
      <c r="T30" s="24" t="s">
        <v>27</v>
      </c>
    </row>
    <row r="31" spans="2:20" s="16" customFormat="1" ht="75" x14ac:dyDescent="0.25">
      <c r="B31" s="43" t="s">
        <v>123</v>
      </c>
      <c r="C31" s="24" t="s">
        <v>122</v>
      </c>
      <c r="D31" s="42" t="s">
        <v>124</v>
      </c>
      <c r="E31" s="42" t="s">
        <v>125</v>
      </c>
      <c r="F31" s="42" t="s">
        <v>126</v>
      </c>
      <c r="G31" s="42" t="s">
        <v>164</v>
      </c>
      <c r="H31" s="25" t="s">
        <v>127</v>
      </c>
      <c r="I31" s="39" t="s">
        <v>100</v>
      </c>
      <c r="J31" s="39" t="s">
        <v>101</v>
      </c>
      <c r="K31" s="26" t="s">
        <v>16</v>
      </c>
      <c r="L31" s="24" t="s">
        <v>17</v>
      </c>
      <c r="M31" s="24" t="s">
        <v>18</v>
      </c>
      <c r="N31" s="42" t="s">
        <v>19</v>
      </c>
      <c r="O31" s="54">
        <v>74</v>
      </c>
      <c r="P31" s="55">
        <v>300</v>
      </c>
      <c r="Q31" s="37">
        <f t="shared" ref="Q31" si="13">O31*P31</f>
        <v>22200</v>
      </c>
      <c r="R31" s="37">
        <f t="shared" ref="R31" si="14">Q31*1.12</f>
        <v>24864.000000000004</v>
      </c>
      <c r="S31" s="24" t="s">
        <v>27</v>
      </c>
      <c r="T31" s="24" t="s">
        <v>27</v>
      </c>
    </row>
    <row r="32" spans="2:20" s="16" customFormat="1" ht="75" x14ac:dyDescent="0.25">
      <c r="B32" s="43" t="s">
        <v>129</v>
      </c>
      <c r="C32" s="24" t="s">
        <v>128</v>
      </c>
      <c r="D32" s="42" t="s">
        <v>130</v>
      </c>
      <c r="E32" s="42" t="s">
        <v>131</v>
      </c>
      <c r="F32" s="42" t="s">
        <v>132</v>
      </c>
      <c r="G32" s="42" t="s">
        <v>165</v>
      </c>
      <c r="H32" s="25" t="s">
        <v>127</v>
      </c>
      <c r="I32" s="39" t="s">
        <v>100</v>
      </c>
      <c r="J32" s="39" t="s">
        <v>101</v>
      </c>
      <c r="K32" s="26" t="s">
        <v>16</v>
      </c>
      <c r="L32" s="24" t="s">
        <v>17</v>
      </c>
      <c r="M32" s="24" t="s">
        <v>18</v>
      </c>
      <c r="N32" s="42" t="s">
        <v>19</v>
      </c>
      <c r="O32" s="54">
        <v>100</v>
      </c>
      <c r="P32" s="55">
        <v>307.23</v>
      </c>
      <c r="Q32" s="37">
        <f t="shared" ref="Q32:Q33" si="15">O32*P32</f>
        <v>30723</v>
      </c>
      <c r="R32" s="37">
        <f t="shared" ref="R32:R44" si="16">Q32*1.12</f>
        <v>34409.760000000002</v>
      </c>
      <c r="S32" s="24" t="s">
        <v>27</v>
      </c>
      <c r="T32" s="24" t="s">
        <v>27</v>
      </c>
    </row>
    <row r="33" spans="2:20" s="16" customFormat="1" ht="75" x14ac:dyDescent="0.25">
      <c r="B33" s="56" t="s">
        <v>133</v>
      </c>
      <c r="C33" s="24" t="s">
        <v>134</v>
      </c>
      <c r="D33" s="42" t="s">
        <v>135</v>
      </c>
      <c r="E33" s="42" t="s">
        <v>136</v>
      </c>
      <c r="F33" s="42" t="s">
        <v>137</v>
      </c>
      <c r="G33" s="42" t="s">
        <v>166</v>
      </c>
      <c r="H33" s="25" t="s">
        <v>127</v>
      </c>
      <c r="I33" s="39" t="s">
        <v>100</v>
      </c>
      <c r="J33" s="39" t="s">
        <v>101</v>
      </c>
      <c r="K33" s="26" t="s">
        <v>16</v>
      </c>
      <c r="L33" s="24" t="s">
        <v>139</v>
      </c>
      <c r="M33" s="24" t="s">
        <v>18</v>
      </c>
      <c r="N33" s="42" t="s">
        <v>138</v>
      </c>
      <c r="O33" s="54">
        <v>5</v>
      </c>
      <c r="P33" s="55">
        <v>21250</v>
      </c>
      <c r="Q33" s="37">
        <f t="shared" si="15"/>
        <v>106250</v>
      </c>
      <c r="R33" s="37">
        <f t="shared" si="16"/>
        <v>119000.00000000001</v>
      </c>
      <c r="S33" s="24" t="s">
        <v>27</v>
      </c>
      <c r="T33" s="24" t="s">
        <v>27</v>
      </c>
    </row>
    <row r="34" spans="2:20" s="16" customFormat="1" ht="75" x14ac:dyDescent="0.25">
      <c r="B34" s="56" t="s">
        <v>141</v>
      </c>
      <c r="C34" s="57" t="s">
        <v>140</v>
      </c>
      <c r="D34" s="42" t="s">
        <v>142</v>
      </c>
      <c r="E34" s="42" t="s">
        <v>143</v>
      </c>
      <c r="F34" s="42" t="s">
        <v>144</v>
      </c>
      <c r="G34" s="42" t="s">
        <v>167</v>
      </c>
      <c r="H34" s="58" t="s">
        <v>127</v>
      </c>
      <c r="I34" s="42" t="s">
        <v>100</v>
      </c>
      <c r="J34" s="42" t="s">
        <v>101</v>
      </c>
      <c r="K34" s="26" t="s">
        <v>16</v>
      </c>
      <c r="L34" s="42" t="s">
        <v>146</v>
      </c>
      <c r="M34" s="42" t="s">
        <v>116</v>
      </c>
      <c r="N34" s="42" t="s">
        <v>19</v>
      </c>
      <c r="O34" s="54">
        <v>20</v>
      </c>
      <c r="P34" s="55">
        <v>182.92</v>
      </c>
      <c r="Q34" s="37">
        <v>3658.4</v>
      </c>
      <c r="R34" s="37">
        <f t="shared" si="16"/>
        <v>4097.4080000000004</v>
      </c>
      <c r="S34" s="42" t="s">
        <v>27</v>
      </c>
      <c r="T34" s="42" t="s">
        <v>27</v>
      </c>
    </row>
    <row r="35" spans="2:20" s="16" customFormat="1" ht="75" x14ac:dyDescent="0.25">
      <c r="B35" s="56" t="s">
        <v>145</v>
      </c>
      <c r="C35" s="56" t="s">
        <v>147</v>
      </c>
      <c r="D35" s="56" t="s">
        <v>142</v>
      </c>
      <c r="E35" s="56" t="s">
        <v>143</v>
      </c>
      <c r="F35" s="42" t="s">
        <v>144</v>
      </c>
      <c r="G35" s="42" t="s">
        <v>168</v>
      </c>
      <c r="H35" s="58" t="s">
        <v>127</v>
      </c>
      <c r="I35" s="42" t="s">
        <v>100</v>
      </c>
      <c r="J35" s="42" t="s">
        <v>101</v>
      </c>
      <c r="K35" s="26" t="s">
        <v>16</v>
      </c>
      <c r="L35" s="42" t="s">
        <v>146</v>
      </c>
      <c r="M35" s="42" t="s">
        <v>116</v>
      </c>
      <c r="N35" s="42" t="s">
        <v>19</v>
      </c>
      <c r="O35" s="54">
        <v>75</v>
      </c>
      <c r="P35" s="55">
        <v>2152.38</v>
      </c>
      <c r="Q35" s="37">
        <f>P35*O35</f>
        <v>161428.5</v>
      </c>
      <c r="R35" s="37">
        <f t="shared" si="16"/>
        <v>180799.92</v>
      </c>
      <c r="S35" s="24" t="s">
        <v>27</v>
      </c>
      <c r="T35" s="24" t="s">
        <v>27</v>
      </c>
    </row>
    <row r="36" spans="2:20" s="16" customFormat="1" ht="75" x14ac:dyDescent="0.25">
      <c r="B36" s="48" t="s">
        <v>149</v>
      </c>
      <c r="C36" s="59" t="s">
        <v>148</v>
      </c>
      <c r="D36" s="47" t="s">
        <v>150</v>
      </c>
      <c r="E36" s="47" t="s">
        <v>151</v>
      </c>
      <c r="F36" s="47" t="s">
        <v>152</v>
      </c>
      <c r="G36" s="47" t="s">
        <v>169</v>
      </c>
      <c r="H36" s="60">
        <v>10.202199999999999</v>
      </c>
      <c r="I36" s="47" t="s">
        <v>100</v>
      </c>
      <c r="J36" s="47" t="s">
        <v>101</v>
      </c>
      <c r="K36" s="32" t="s">
        <v>16</v>
      </c>
      <c r="L36" s="17" t="s">
        <v>17</v>
      </c>
      <c r="M36" s="47" t="s">
        <v>116</v>
      </c>
      <c r="N36" s="47" t="s">
        <v>19</v>
      </c>
      <c r="O36" s="51">
        <v>1</v>
      </c>
      <c r="P36" s="52">
        <v>131000</v>
      </c>
      <c r="Q36" s="52">
        <v>131000</v>
      </c>
      <c r="R36" s="53">
        <f t="shared" si="16"/>
        <v>146720</v>
      </c>
      <c r="S36" s="30" t="s">
        <v>27</v>
      </c>
      <c r="T36" s="30" t="s">
        <v>27</v>
      </c>
    </row>
    <row r="37" spans="2:20" s="16" customFormat="1" ht="75" x14ac:dyDescent="0.25">
      <c r="B37" s="48" t="s">
        <v>178</v>
      </c>
      <c r="C37" s="59" t="s">
        <v>170</v>
      </c>
      <c r="D37" s="47" t="s">
        <v>186</v>
      </c>
      <c r="E37" s="47" t="s">
        <v>193</v>
      </c>
      <c r="F37" s="47" t="s">
        <v>194</v>
      </c>
      <c r="G37" s="47" t="s">
        <v>207</v>
      </c>
      <c r="H37" s="60">
        <v>10.202199999999999</v>
      </c>
      <c r="I37" s="47" t="s">
        <v>100</v>
      </c>
      <c r="J37" s="47" t="s">
        <v>101</v>
      </c>
      <c r="K37" s="32" t="s">
        <v>16</v>
      </c>
      <c r="L37" s="17" t="s">
        <v>17</v>
      </c>
      <c r="M37" s="47" t="s">
        <v>69</v>
      </c>
      <c r="N37" s="47" t="s">
        <v>52</v>
      </c>
      <c r="O37" s="51">
        <v>50</v>
      </c>
      <c r="P37" s="52">
        <v>5313</v>
      </c>
      <c r="Q37" s="52">
        <f>P37*O37</f>
        <v>265650</v>
      </c>
      <c r="R37" s="53">
        <f t="shared" si="16"/>
        <v>297528</v>
      </c>
      <c r="S37" s="30" t="s">
        <v>27</v>
      </c>
      <c r="T37" s="30" t="s">
        <v>27</v>
      </c>
    </row>
    <row r="38" spans="2:20" s="16" customFormat="1" ht="75" x14ac:dyDescent="0.25">
      <c r="B38" s="48" t="s">
        <v>179</v>
      </c>
      <c r="C38" s="59" t="s">
        <v>171</v>
      </c>
      <c r="D38" s="47" t="s">
        <v>187</v>
      </c>
      <c r="E38" s="47" t="s">
        <v>195</v>
      </c>
      <c r="F38" s="47" t="s">
        <v>196</v>
      </c>
      <c r="G38" s="47" t="s">
        <v>208</v>
      </c>
      <c r="H38" s="60">
        <v>10.202199999999999</v>
      </c>
      <c r="I38" s="47" t="s">
        <v>100</v>
      </c>
      <c r="J38" s="47" t="s">
        <v>101</v>
      </c>
      <c r="K38" s="32" t="s">
        <v>16</v>
      </c>
      <c r="L38" s="17" t="s">
        <v>17</v>
      </c>
      <c r="M38" s="47" t="s">
        <v>69</v>
      </c>
      <c r="N38" s="47" t="s">
        <v>52</v>
      </c>
      <c r="O38" s="51">
        <v>4</v>
      </c>
      <c r="P38" s="52">
        <v>21735</v>
      </c>
      <c r="Q38" s="52">
        <f t="shared" ref="Q38:Q44" si="17">P38*O38</f>
        <v>86940</v>
      </c>
      <c r="R38" s="53">
        <f t="shared" si="16"/>
        <v>97372.800000000003</v>
      </c>
      <c r="S38" s="30" t="s">
        <v>27</v>
      </c>
      <c r="T38" s="30" t="s">
        <v>27</v>
      </c>
    </row>
    <row r="39" spans="2:20" s="16" customFormat="1" ht="75" x14ac:dyDescent="0.25">
      <c r="B39" s="62" t="s">
        <v>180</v>
      </c>
      <c r="C39" s="63" t="s">
        <v>172</v>
      </c>
      <c r="D39" s="17" t="s">
        <v>188</v>
      </c>
      <c r="E39" s="17" t="s">
        <v>197</v>
      </c>
      <c r="F39" s="17" t="s">
        <v>198</v>
      </c>
      <c r="G39" s="17" t="s">
        <v>209</v>
      </c>
      <c r="H39" s="64">
        <v>10.202199999999999</v>
      </c>
      <c r="I39" s="17" t="s">
        <v>100</v>
      </c>
      <c r="J39" s="17" t="s">
        <v>101</v>
      </c>
      <c r="K39" s="32" t="s">
        <v>16</v>
      </c>
      <c r="L39" s="17" t="s">
        <v>17</v>
      </c>
      <c r="M39" s="17" t="s">
        <v>69</v>
      </c>
      <c r="N39" s="17" t="s">
        <v>52</v>
      </c>
      <c r="O39" s="65">
        <v>4</v>
      </c>
      <c r="P39" s="34">
        <v>33327</v>
      </c>
      <c r="Q39" s="34">
        <f t="shared" si="17"/>
        <v>133308</v>
      </c>
      <c r="R39" s="53">
        <f t="shared" si="16"/>
        <v>149304.96000000002</v>
      </c>
      <c r="S39" s="30" t="s">
        <v>27</v>
      </c>
      <c r="T39" s="30" t="s">
        <v>27</v>
      </c>
    </row>
    <row r="40" spans="2:20" s="16" customFormat="1" ht="75" x14ac:dyDescent="0.25">
      <c r="B40" s="62" t="s">
        <v>181</v>
      </c>
      <c r="C40" s="63" t="s">
        <v>173</v>
      </c>
      <c r="D40" s="17" t="s">
        <v>188</v>
      </c>
      <c r="E40" s="17" t="s">
        <v>197</v>
      </c>
      <c r="F40" s="17" t="s">
        <v>198</v>
      </c>
      <c r="G40" s="17" t="s">
        <v>210</v>
      </c>
      <c r="H40" s="64">
        <v>10.202199999999999</v>
      </c>
      <c r="I40" s="17" t="s">
        <v>100</v>
      </c>
      <c r="J40" s="17" t="s">
        <v>101</v>
      </c>
      <c r="K40" s="32" t="s">
        <v>16</v>
      </c>
      <c r="L40" s="17" t="s">
        <v>17</v>
      </c>
      <c r="M40" s="17" t="s">
        <v>69</v>
      </c>
      <c r="N40" s="17" t="s">
        <v>52</v>
      </c>
      <c r="O40" s="65">
        <v>4</v>
      </c>
      <c r="P40" s="34">
        <v>36501</v>
      </c>
      <c r="Q40" s="34">
        <f t="shared" si="17"/>
        <v>146004</v>
      </c>
      <c r="R40" s="53">
        <f t="shared" si="16"/>
        <v>163524.48000000001</v>
      </c>
      <c r="S40" s="30" t="s">
        <v>27</v>
      </c>
      <c r="T40" s="30" t="s">
        <v>27</v>
      </c>
    </row>
    <row r="41" spans="2:20" s="16" customFormat="1" ht="75" x14ac:dyDescent="0.25">
      <c r="B41" s="48" t="s">
        <v>182</v>
      </c>
      <c r="C41" s="59" t="s">
        <v>174</v>
      </c>
      <c r="D41" s="47" t="s">
        <v>189</v>
      </c>
      <c r="E41" s="47" t="s">
        <v>199</v>
      </c>
      <c r="F41" s="47" t="s">
        <v>200</v>
      </c>
      <c r="G41" s="47" t="s">
        <v>211</v>
      </c>
      <c r="H41" s="60">
        <v>10.202199999999999</v>
      </c>
      <c r="I41" s="47" t="s">
        <v>100</v>
      </c>
      <c r="J41" s="47" t="s">
        <v>101</v>
      </c>
      <c r="K41" s="32" t="s">
        <v>16</v>
      </c>
      <c r="L41" s="17" t="s">
        <v>17</v>
      </c>
      <c r="M41" s="47" t="s">
        <v>69</v>
      </c>
      <c r="N41" s="47" t="s">
        <v>52</v>
      </c>
      <c r="O41" s="51">
        <v>4</v>
      </c>
      <c r="P41" s="52">
        <v>7053</v>
      </c>
      <c r="Q41" s="52">
        <f t="shared" si="17"/>
        <v>28212</v>
      </c>
      <c r="R41" s="53">
        <f t="shared" si="16"/>
        <v>31597.440000000002</v>
      </c>
      <c r="S41" s="30" t="s">
        <v>27</v>
      </c>
      <c r="T41" s="30" t="s">
        <v>27</v>
      </c>
    </row>
    <row r="42" spans="2:20" s="16" customFormat="1" ht="150" x14ac:dyDescent="0.25">
      <c r="B42" s="48" t="s">
        <v>183</v>
      </c>
      <c r="C42" s="59" t="s">
        <v>175</v>
      </c>
      <c r="D42" s="47" t="s">
        <v>190</v>
      </c>
      <c r="E42" s="47" t="s">
        <v>201</v>
      </c>
      <c r="F42" s="47" t="s">
        <v>202</v>
      </c>
      <c r="G42" s="47" t="s">
        <v>212</v>
      </c>
      <c r="H42" s="60">
        <v>10.202199999999999</v>
      </c>
      <c r="I42" s="47" t="s">
        <v>100</v>
      </c>
      <c r="J42" s="47" t="s">
        <v>101</v>
      </c>
      <c r="K42" s="32" t="s">
        <v>16</v>
      </c>
      <c r="L42" s="17" t="s">
        <v>17</v>
      </c>
      <c r="M42" s="47" t="s">
        <v>69</v>
      </c>
      <c r="N42" s="47" t="s">
        <v>52</v>
      </c>
      <c r="O42" s="51">
        <v>6</v>
      </c>
      <c r="P42" s="52">
        <v>6070</v>
      </c>
      <c r="Q42" s="52">
        <f t="shared" si="17"/>
        <v>36420</v>
      </c>
      <c r="R42" s="53">
        <f t="shared" si="16"/>
        <v>40790.400000000001</v>
      </c>
      <c r="S42" s="30" t="s">
        <v>27</v>
      </c>
      <c r="T42" s="30" t="s">
        <v>27</v>
      </c>
    </row>
    <row r="43" spans="2:20" s="16" customFormat="1" ht="75" x14ac:dyDescent="0.25">
      <c r="B43" s="48" t="s">
        <v>184</v>
      </c>
      <c r="C43" s="59" t="s">
        <v>176</v>
      </c>
      <c r="D43" s="47" t="s">
        <v>191</v>
      </c>
      <c r="E43" s="47" t="s">
        <v>203</v>
      </c>
      <c r="F43" s="47" t="s">
        <v>204</v>
      </c>
      <c r="G43" s="47" t="s">
        <v>213</v>
      </c>
      <c r="H43" s="60">
        <v>10.202199999999999</v>
      </c>
      <c r="I43" s="47" t="s">
        <v>100</v>
      </c>
      <c r="J43" s="47" t="s">
        <v>101</v>
      </c>
      <c r="K43" s="32" t="s">
        <v>16</v>
      </c>
      <c r="L43" s="17" t="s">
        <v>17</v>
      </c>
      <c r="M43" s="47" t="s">
        <v>69</v>
      </c>
      <c r="N43" s="47" t="s">
        <v>52</v>
      </c>
      <c r="O43" s="51">
        <v>2</v>
      </c>
      <c r="P43" s="52">
        <v>30363</v>
      </c>
      <c r="Q43" s="52">
        <f t="shared" si="17"/>
        <v>60726</v>
      </c>
      <c r="R43" s="53">
        <f t="shared" si="16"/>
        <v>68013.12000000001</v>
      </c>
      <c r="S43" s="30" t="s">
        <v>27</v>
      </c>
      <c r="T43" s="30" t="s">
        <v>27</v>
      </c>
    </row>
    <row r="44" spans="2:20" s="16" customFormat="1" ht="75" x14ac:dyDescent="0.25">
      <c r="B44" s="43" t="s">
        <v>185</v>
      </c>
      <c r="C44" s="56" t="s">
        <v>177</v>
      </c>
      <c r="D44" s="39" t="s">
        <v>192</v>
      </c>
      <c r="E44" s="39" t="s">
        <v>205</v>
      </c>
      <c r="F44" s="39" t="s">
        <v>206</v>
      </c>
      <c r="G44" s="39" t="s">
        <v>214</v>
      </c>
      <c r="H44" s="61">
        <v>10.202199999999999</v>
      </c>
      <c r="I44" s="39" t="s">
        <v>100</v>
      </c>
      <c r="J44" s="39" t="s">
        <v>101</v>
      </c>
      <c r="K44" s="26" t="s">
        <v>16</v>
      </c>
      <c r="L44" s="24" t="s">
        <v>17</v>
      </c>
      <c r="M44" s="66" t="s">
        <v>69</v>
      </c>
      <c r="N44" s="39" t="s">
        <v>52</v>
      </c>
      <c r="O44" s="67">
        <v>4</v>
      </c>
      <c r="P44" s="68">
        <v>43263</v>
      </c>
      <c r="Q44" s="68">
        <f t="shared" si="17"/>
        <v>173052</v>
      </c>
      <c r="R44" s="37">
        <f t="shared" si="16"/>
        <v>193818.24000000002</v>
      </c>
      <c r="S44" s="24" t="s">
        <v>27</v>
      </c>
      <c r="T44" s="24" t="s">
        <v>27</v>
      </c>
    </row>
    <row r="45" spans="2:20" s="16" customFormat="1" ht="75" x14ac:dyDescent="0.25">
      <c r="B45" s="43" t="s">
        <v>215</v>
      </c>
      <c r="C45" s="56" t="s">
        <v>216</v>
      </c>
      <c r="D45" s="39" t="s">
        <v>217</v>
      </c>
      <c r="E45" s="39" t="s">
        <v>218</v>
      </c>
      <c r="F45" s="39" t="s">
        <v>219</v>
      </c>
      <c r="G45" s="39" t="s">
        <v>220</v>
      </c>
      <c r="H45" s="61">
        <v>11.202199999999999</v>
      </c>
      <c r="I45" s="39" t="s">
        <v>100</v>
      </c>
      <c r="J45" s="39" t="s">
        <v>101</v>
      </c>
      <c r="K45" s="26" t="s">
        <v>16</v>
      </c>
      <c r="L45" s="24" t="s">
        <v>17</v>
      </c>
      <c r="M45" s="39" t="s">
        <v>116</v>
      </c>
      <c r="N45" s="39" t="s">
        <v>221</v>
      </c>
      <c r="O45" s="40">
        <v>5</v>
      </c>
      <c r="P45" s="41">
        <v>2651.79</v>
      </c>
      <c r="Q45" s="41">
        <f t="shared" ref="Q45" si="18">P45*O45</f>
        <v>13258.95</v>
      </c>
      <c r="R45" s="37">
        <f t="shared" ref="R45" si="19">Q45*1.12</f>
        <v>14850.024000000003</v>
      </c>
      <c r="S45" s="24" t="s">
        <v>27</v>
      </c>
      <c r="T45" s="24" t="s">
        <v>27</v>
      </c>
    </row>
    <row r="46" spans="2:20" s="16" customFormat="1" ht="75" x14ac:dyDescent="0.25">
      <c r="B46" s="48" t="s">
        <v>222</v>
      </c>
      <c r="C46" s="69" t="s">
        <v>223</v>
      </c>
      <c r="D46" s="46" t="s">
        <v>224</v>
      </c>
      <c r="E46" s="46" t="s">
        <v>225</v>
      </c>
      <c r="F46" s="46" t="s">
        <v>226</v>
      </c>
      <c r="G46" s="46" t="s">
        <v>227</v>
      </c>
      <c r="H46" s="70">
        <v>11.202199999999999</v>
      </c>
      <c r="I46" s="46" t="s">
        <v>100</v>
      </c>
      <c r="J46" s="46" t="s">
        <v>101</v>
      </c>
      <c r="K46" s="32" t="s">
        <v>16</v>
      </c>
      <c r="L46" s="30" t="s">
        <v>17</v>
      </c>
      <c r="M46" s="46" t="s">
        <v>116</v>
      </c>
      <c r="N46" s="46" t="s">
        <v>52</v>
      </c>
      <c r="O46" s="72">
        <v>3</v>
      </c>
      <c r="P46" s="73">
        <v>56700</v>
      </c>
      <c r="Q46" s="73">
        <f t="shared" ref="Q46" si="20">P46*O46</f>
        <v>170100</v>
      </c>
      <c r="R46" s="53">
        <f t="shared" ref="R46:R49" si="21">Q46*1.12</f>
        <v>190512.00000000003</v>
      </c>
      <c r="S46" s="30" t="s">
        <v>27</v>
      </c>
      <c r="T46" s="30" t="s">
        <v>27</v>
      </c>
    </row>
    <row r="47" spans="2:20" s="16" customFormat="1" ht="75" x14ac:dyDescent="0.25">
      <c r="B47" s="39" t="s">
        <v>229</v>
      </c>
      <c r="C47" s="56" t="s">
        <v>238</v>
      </c>
      <c r="D47" s="39" t="s">
        <v>232</v>
      </c>
      <c r="E47" s="39" t="s">
        <v>233</v>
      </c>
      <c r="F47" s="39" t="s">
        <v>234</v>
      </c>
      <c r="G47" s="39" t="s">
        <v>241</v>
      </c>
      <c r="H47" s="61">
        <v>12.202199999999999</v>
      </c>
      <c r="I47" s="39" t="s">
        <v>100</v>
      </c>
      <c r="J47" s="39" t="s">
        <v>101</v>
      </c>
      <c r="K47" s="71" t="s">
        <v>228</v>
      </c>
      <c r="L47" s="24" t="s">
        <v>17</v>
      </c>
      <c r="M47" s="39" t="s">
        <v>116</v>
      </c>
      <c r="N47" s="42" t="s">
        <v>19</v>
      </c>
      <c r="O47" s="54">
        <v>6</v>
      </c>
      <c r="P47" s="55">
        <v>1080.3599999999999</v>
      </c>
      <c r="Q47" s="55">
        <v>6482.16</v>
      </c>
      <c r="R47" s="53">
        <f t="shared" si="21"/>
        <v>7260.0192000000006</v>
      </c>
      <c r="S47" s="24" t="s">
        <v>27</v>
      </c>
      <c r="T47" s="24" t="s">
        <v>27</v>
      </c>
    </row>
    <row r="48" spans="2:20" s="16" customFormat="1" ht="75" x14ac:dyDescent="0.25">
      <c r="B48" s="39" t="s">
        <v>230</v>
      </c>
      <c r="C48" s="56" t="s">
        <v>239</v>
      </c>
      <c r="D48" s="39" t="s">
        <v>235</v>
      </c>
      <c r="E48" s="39" t="s">
        <v>236</v>
      </c>
      <c r="F48" s="39" t="s">
        <v>237</v>
      </c>
      <c r="G48" s="39" t="s">
        <v>242</v>
      </c>
      <c r="H48" s="61">
        <v>12.202199999999999</v>
      </c>
      <c r="I48" s="39" t="s">
        <v>100</v>
      </c>
      <c r="J48" s="39" t="s">
        <v>101</v>
      </c>
      <c r="K48" s="71" t="s">
        <v>228</v>
      </c>
      <c r="L48" s="24" t="s">
        <v>17</v>
      </c>
      <c r="M48" s="39" t="s">
        <v>116</v>
      </c>
      <c r="N48" s="42" t="s">
        <v>19</v>
      </c>
      <c r="O48" s="54">
        <v>400</v>
      </c>
      <c r="P48" s="55">
        <v>441.96</v>
      </c>
      <c r="Q48" s="55">
        <v>176784</v>
      </c>
      <c r="R48" s="53">
        <f t="shared" si="21"/>
        <v>197998.08000000002</v>
      </c>
      <c r="S48" s="24" t="s">
        <v>27</v>
      </c>
      <c r="T48" s="24" t="s">
        <v>27</v>
      </c>
    </row>
    <row r="49" spans="2:20" s="16" customFormat="1" ht="75" x14ac:dyDescent="0.25">
      <c r="B49" s="39" t="s">
        <v>231</v>
      </c>
      <c r="C49" s="56" t="s">
        <v>240</v>
      </c>
      <c r="D49" s="39" t="s">
        <v>235</v>
      </c>
      <c r="E49" s="39" t="s">
        <v>236</v>
      </c>
      <c r="F49" s="39" t="s">
        <v>237</v>
      </c>
      <c r="G49" s="39" t="s">
        <v>243</v>
      </c>
      <c r="H49" s="61">
        <v>12.202199999999999</v>
      </c>
      <c r="I49" s="39" t="s">
        <v>100</v>
      </c>
      <c r="J49" s="39" t="s">
        <v>101</v>
      </c>
      <c r="K49" s="71" t="s">
        <v>228</v>
      </c>
      <c r="L49" s="24" t="s">
        <v>17</v>
      </c>
      <c r="M49" s="39" t="s">
        <v>116</v>
      </c>
      <c r="N49" s="42" t="s">
        <v>19</v>
      </c>
      <c r="O49" s="54">
        <v>150</v>
      </c>
      <c r="P49" s="55">
        <v>314.29000000000002</v>
      </c>
      <c r="Q49" s="76">
        <v>47143.5</v>
      </c>
      <c r="R49" s="37">
        <f t="shared" si="21"/>
        <v>52800.720000000008</v>
      </c>
      <c r="S49" s="24" t="s">
        <v>27</v>
      </c>
      <c r="T49" s="24" t="s">
        <v>27</v>
      </c>
    </row>
    <row r="50" spans="2:20" s="16" customFormat="1" ht="75" x14ac:dyDescent="0.25">
      <c r="B50" s="39" t="s">
        <v>244</v>
      </c>
      <c r="C50" s="56" t="s">
        <v>245</v>
      </c>
      <c r="D50" s="39" t="s">
        <v>246</v>
      </c>
      <c r="E50" s="39" t="s">
        <v>247</v>
      </c>
      <c r="F50" s="39" t="s">
        <v>248</v>
      </c>
      <c r="G50" s="39" t="s">
        <v>249</v>
      </c>
      <c r="H50" s="61">
        <v>12.202199999999999</v>
      </c>
      <c r="I50" s="39" t="s">
        <v>100</v>
      </c>
      <c r="J50" s="39" t="s">
        <v>101</v>
      </c>
      <c r="K50" s="32" t="s">
        <v>16</v>
      </c>
      <c r="L50" s="24" t="s">
        <v>139</v>
      </c>
      <c r="M50" s="39" t="s">
        <v>18</v>
      </c>
      <c r="N50" s="42" t="s">
        <v>19</v>
      </c>
      <c r="O50" s="54">
        <v>1</v>
      </c>
      <c r="P50" s="55">
        <v>205357.14</v>
      </c>
      <c r="Q50" s="76">
        <f>P50*O50</f>
        <v>205357.14</v>
      </c>
      <c r="R50" s="37">
        <f>Q50*1.12</f>
        <v>229999.99680000005</v>
      </c>
      <c r="S50" s="24" t="s">
        <v>27</v>
      </c>
      <c r="T50" s="24" t="s">
        <v>27</v>
      </c>
    </row>
    <row r="51" spans="2:20" s="16" customFormat="1" ht="75" x14ac:dyDescent="0.25">
      <c r="B51" s="39" t="s">
        <v>250</v>
      </c>
      <c r="C51" s="56" t="s">
        <v>251</v>
      </c>
      <c r="D51" s="39" t="s">
        <v>252</v>
      </c>
      <c r="E51" s="39" t="s">
        <v>253</v>
      </c>
      <c r="F51" s="39" t="s">
        <v>254</v>
      </c>
      <c r="G51" s="39" t="s">
        <v>255</v>
      </c>
      <c r="H51" s="61">
        <v>12.202199999999999</v>
      </c>
      <c r="I51" s="39" t="s">
        <v>100</v>
      </c>
      <c r="J51" s="39" t="s">
        <v>101</v>
      </c>
      <c r="K51" s="71" t="s">
        <v>228</v>
      </c>
      <c r="L51" s="24" t="s">
        <v>17</v>
      </c>
      <c r="M51" s="39" t="s">
        <v>116</v>
      </c>
      <c r="N51" s="42" t="s">
        <v>221</v>
      </c>
      <c r="O51" s="76">
        <v>24.22</v>
      </c>
      <c r="P51" s="76">
        <v>2410.71</v>
      </c>
      <c r="Q51" s="76">
        <f>P51*O51</f>
        <v>58387.396199999996</v>
      </c>
      <c r="R51" s="37">
        <f>Q51*1.12</f>
        <v>65393.883743999999</v>
      </c>
      <c r="S51" s="24" t="s">
        <v>27</v>
      </c>
      <c r="T51" s="24" t="s">
        <v>27</v>
      </c>
    </row>
    <row r="52" spans="2:20" ht="26.25" x14ac:dyDescent="0.25">
      <c r="C52" s="74" t="s">
        <v>22</v>
      </c>
      <c r="D52" s="10"/>
      <c r="E52" s="10"/>
      <c r="F52" s="10"/>
      <c r="P52" s="3"/>
      <c r="Q52" s="35">
        <f>SUM(Q14:Q51)</f>
        <v>3470685.0612000003</v>
      </c>
      <c r="R52" s="35">
        <f>SUM(R14:R51)</f>
        <v>3887167.2685440001</v>
      </c>
      <c r="S52" s="36"/>
      <c r="T52" s="36"/>
    </row>
    <row r="53" spans="2:20" x14ac:dyDescent="0.25">
      <c r="B53" s="4"/>
      <c r="C53" s="75" t="s">
        <v>23</v>
      </c>
      <c r="D53" s="5"/>
      <c r="E53" s="5"/>
      <c r="F53" s="5"/>
      <c r="G53" s="4"/>
      <c r="H53" s="4"/>
      <c r="I53" s="4"/>
      <c r="J53" s="4"/>
      <c r="K53" s="4"/>
      <c r="L53" s="4"/>
      <c r="M53" s="4"/>
      <c r="N53" s="4"/>
      <c r="O53" s="4"/>
      <c r="P53" s="6"/>
      <c r="Q53" s="7">
        <f>Q52</f>
        <v>3470685.0612000003</v>
      </c>
      <c r="R53" s="7">
        <f>R52</f>
        <v>3887167.2685440001</v>
      </c>
      <c r="S53" s="4"/>
      <c r="T53" s="4"/>
    </row>
    <row r="55" spans="2:20" hidden="1" x14ac:dyDescent="0.25"/>
    <row r="56" spans="2:20" hidden="1" x14ac:dyDescent="0.25"/>
    <row r="57" spans="2:20" hidden="1" x14ac:dyDescent="0.25"/>
    <row r="58" spans="2:20" hidden="1" x14ac:dyDescent="0.25"/>
  </sheetData>
  <autoFilter ref="B12:T53"/>
  <printOptions horizontalCentered="1"/>
  <pageMargins left="0.11811023622047245" right="0.11811023622047245" top="0.15748031496062992" bottom="0.15748031496062992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Турчева Ю.В.</cp:lastModifiedBy>
  <cp:lastPrinted>2022-11-24T08:24:13Z</cp:lastPrinted>
  <dcterms:created xsi:type="dcterms:W3CDTF">2022-06-17T05:28:10Z</dcterms:created>
  <dcterms:modified xsi:type="dcterms:W3CDTF">2022-11-30T09:27:02Z</dcterms:modified>
</cp:coreProperties>
</file>