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645" windowWidth="28980" windowHeight="7350"/>
  </bookViews>
  <sheets>
    <sheet name="Plan Report" sheetId="1" r:id="rId1"/>
  </sheets>
  <externalReferences>
    <externalReference r:id="rId2"/>
  </externalReferences>
  <definedNames>
    <definedName name="_xlnm._FilterDatabase" localSheetId="0" hidden="1">'Plan Report'!$A$10:$AN$18</definedName>
    <definedName name="Основание_ОИ_ТКП_ВХК">'[1]Основание ОИ, ТКП, ВХК'!$A$3:$A$121</definedName>
    <definedName name="Способы_закупок_итог">'[1]Способы закупок'!$A$4:$A$13</definedName>
  </definedNames>
  <calcPr calcId="125725"/>
</workbook>
</file>

<file path=xl/calcChain.xml><?xml version="1.0" encoding="utf-8"?>
<calcChain xmlns="http://schemas.openxmlformats.org/spreadsheetml/2006/main">
  <c r="R12" i="1"/>
  <c r="S12" s="1"/>
  <c r="S19" l="1"/>
  <c r="R19"/>
  <c r="S13"/>
  <c r="S20" s="1"/>
  <c r="R13"/>
  <c r="R20" s="1"/>
</calcChain>
</file>

<file path=xl/sharedStrings.xml><?xml version="1.0" encoding="utf-8"?>
<sst xmlns="http://schemas.openxmlformats.org/spreadsheetml/2006/main" count="126" uniqueCount="76">
  <si>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</si>
  <si>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</si>
  <si>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</si>
  <si>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</si>
  <si>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</si>
  <si>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</si>
  <si>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</si>
  <si>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Прогноз местного содержания, %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</si>
  <si>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</si>
  <si>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</si>
  <si>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</si>
  <si>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</si>
  <si>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</si>
  <si>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</si>
  <si>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</si>
  <si>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</si>
  <si>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</si>
  <si>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</si>
  <si>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</si>
  <si>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Приоритет закупки</t>
  </si>
  <si>
    <t>Организатор закупки</t>
  </si>
  <si>
    <t>Заказчик</t>
  </si>
  <si>
    <t>-</t>
  </si>
  <si>
    <t>Товарищество с ограниченной ответственностью "Богатырь Комир"</t>
  </si>
  <si>
    <t>ОИ</t>
  </si>
  <si>
    <t xml:space="preserve">Окончательный платеж - 0% , Промежуточный платеж - 100% , Предоплата - 0% </t>
  </si>
  <si>
    <t xml:space="preserve">Окончательный платеж - 0% , Промежуточный платеж - 0% , Предоплата - 100% </t>
  </si>
  <si>
    <t>Приложение 1</t>
  </si>
  <si>
    <t>1 У</t>
  </si>
  <si>
    <t>2 У</t>
  </si>
  <si>
    <t>3 У</t>
  </si>
  <si>
    <t>550000000, Павлодарская область, г. Экибастуз, ул. Бауыржан Момышұлы, 23</t>
  </si>
  <si>
    <t>550000000, Павлодарская область,  г. Экибастуз</t>
  </si>
  <si>
    <t>Услуги</t>
  </si>
  <si>
    <t>с 01.2023 по 12.2023</t>
  </si>
  <si>
    <t>Оказание услуг по передаче электрической энергии</t>
  </si>
  <si>
    <t xml:space="preserve">Оказание услуг по организации балансирования производства-потребления электрической энергии </t>
  </si>
  <si>
    <t>Покупка/продажа балансирующей электрической энергии на балансирующем рынке электрической энергии (БРЭ) РК</t>
  </si>
  <si>
    <t>Оказание услуг по обеспечению готовности электрической мощности к несению нагрузки</t>
  </si>
  <si>
    <t>351310.100.000000</t>
  </si>
  <si>
    <t>Услуги по передаче/распределению электроэнергии</t>
  </si>
  <si>
    <t>351210.130.000000</t>
  </si>
  <si>
    <t>Услуги по организации балансирования производства-потребления электрической энергии</t>
  </si>
  <si>
    <t>749020.000.000129</t>
  </si>
  <si>
    <t>Услуги по обеспечению готовности электрической мощности к несению нагрузки</t>
  </si>
  <si>
    <t>12.2022</t>
  </si>
  <si>
    <t>1 Т</t>
  </si>
  <si>
    <t>351110.100.000000</t>
  </si>
  <si>
    <t>Электроэнергия</t>
  </si>
  <si>
    <t>для собственного потребления</t>
  </si>
  <si>
    <t>Покупка Электроэнергии</t>
  </si>
  <si>
    <t>550000000, Павлодарская область, г.Экибастуз ул. Бауыржан Момышұлы, 23</t>
  </si>
  <si>
    <t>550000000, Павлодарская область, г.Экибастуз. ул. Маргулана ЦБХ</t>
  </si>
  <si>
    <t>DDP</t>
  </si>
  <si>
    <t>Окончательный платеж - 0% , Промежуточный платеж - 0% , Предоплата - 100%</t>
  </si>
  <si>
    <t>Киловатт</t>
  </si>
  <si>
    <t xml:space="preserve"> 4 У</t>
  </si>
  <si>
    <t xml:space="preserve">Проект предварительного плана закупок товаров работ и услуг по Особому порядку ТОО "Богатырь Комир" на 2023 год </t>
  </si>
  <si>
    <t>Товары</t>
  </si>
  <si>
    <t>Итого товары:</t>
  </si>
  <si>
    <t>Итого услуги:</t>
  </si>
  <si>
    <t>Всего:</t>
  </si>
  <si>
    <t>73-1-3  приобретение электрической энергии, балансирующей электроэнергии, а также услуг по регулированию электрической мощности</t>
  </si>
  <si>
    <t>Утверждено</t>
  </si>
  <si>
    <t>Коммерческий директор</t>
  </si>
  <si>
    <t>С.Э. Шибилов</t>
  </si>
  <si>
    <t>Заместитель коммерческого директора</t>
  </si>
  <si>
    <t>Н.Ю. Выдрина</t>
  </si>
  <si>
    <t xml:space="preserve">Исполнители: </t>
  </si>
  <si>
    <t>Начальник отдела</t>
  </si>
  <si>
    <t>Орлик Е.А.</t>
  </si>
  <si>
    <t xml:space="preserve">Заместитель начальника отдела </t>
  </si>
  <si>
    <t>Куприна Е.В</t>
  </si>
  <si>
    <t>Менеджер</t>
  </si>
  <si>
    <t>Турчева Ю.В.</t>
  </si>
  <si>
    <r>
      <t>приказом генерального директора</t>
    </r>
    <r>
      <rPr>
        <b/>
        <u/>
        <sz val="11"/>
        <color indexed="8"/>
        <rFont val="Calibri"/>
        <family val="2"/>
        <charset val="204"/>
        <scheme val="minor"/>
      </rPr>
      <t xml:space="preserve"> </t>
    </r>
    <r>
      <rPr>
        <b/>
        <sz val="11"/>
        <color indexed="8"/>
        <rFont val="Calibri"/>
        <family val="2"/>
        <charset val="204"/>
        <scheme val="minor"/>
      </rPr>
      <t>№1306 от 21 ноября 2022 года</t>
    </r>
  </si>
</sst>
</file>

<file path=xl/styles.xml><?xml version="1.0" encoding="utf-8"?>
<styleSheet xmlns="http://schemas.openxmlformats.org/spreadsheetml/2006/main">
  <numFmts count="1">
    <numFmt numFmtId="164" formatCode="#,##0.000"/>
  </numFmts>
  <fonts count="16">
    <font>
      <sz val="11"/>
      <color indexed="8"/>
      <name val="Calibri"/>
      <family val="2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b/>
      <u/>
      <sz val="11"/>
      <color indexed="8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9" fillId="0" borderId="0"/>
    <xf numFmtId="0" fontId="12" fillId="0" borderId="0"/>
  </cellStyleXfs>
  <cellXfs count="45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top" wrapText="1"/>
    </xf>
    <xf numFmtId="0" fontId="5" fillId="0" borderId="0" xfId="0" applyFont="1" applyFill="1"/>
    <xf numFmtId="0" fontId="2" fillId="0" borderId="2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 applyAlignment="1">
      <alignment vertical="top"/>
    </xf>
    <xf numFmtId="0" fontId="0" fillId="0" borderId="0" xfId="0" applyFill="1" applyBorder="1"/>
    <xf numFmtId="0" fontId="2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/>
    </xf>
    <xf numFmtId="4" fontId="0" fillId="0" borderId="3" xfId="0" applyNumberFormat="1" applyFill="1" applyBorder="1" applyAlignment="1">
      <alignment horizontal="left" vertical="top"/>
    </xf>
    <xf numFmtId="49" fontId="7" fillId="0" borderId="3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 wrapText="1"/>
    </xf>
    <xf numFmtId="164" fontId="4" fillId="0" borderId="2" xfId="0" applyNumberFormat="1" applyFont="1" applyFill="1" applyBorder="1" applyAlignment="1">
      <alignment horizontal="left" vertical="top" wrapText="1"/>
    </xf>
    <xf numFmtId="4" fontId="4" fillId="0" borderId="2" xfId="0" applyNumberFormat="1" applyFont="1" applyFill="1" applyBorder="1" applyAlignment="1">
      <alignment horizontal="left" vertical="top" wrapText="1"/>
    </xf>
    <xf numFmtId="1" fontId="8" fillId="0" borderId="3" xfId="0" applyNumberFormat="1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164" fontId="4" fillId="0" borderId="6" xfId="0" applyNumberFormat="1" applyFont="1" applyFill="1" applyBorder="1" applyAlignment="1">
      <alignment horizontal="left" vertical="top" wrapText="1"/>
    </xf>
    <xf numFmtId="4" fontId="4" fillId="0" borderId="6" xfId="0" applyNumberFormat="1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left" vertical="top" wrapText="1"/>
    </xf>
    <xf numFmtId="0" fontId="2" fillId="0" borderId="10" xfId="0" applyFont="1" applyFill="1" applyBorder="1" applyAlignment="1">
      <alignment horizontal="left" vertical="top" wrapText="1"/>
    </xf>
    <xf numFmtId="164" fontId="4" fillId="0" borderId="10" xfId="0" applyNumberFormat="1" applyFont="1" applyFill="1" applyBorder="1" applyAlignment="1">
      <alignment horizontal="left" vertical="top" wrapText="1"/>
    </xf>
    <xf numFmtId="4" fontId="4" fillId="0" borderId="10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/>
    </xf>
    <xf numFmtId="4" fontId="1" fillId="0" borderId="0" xfId="0" applyNumberFormat="1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left" vertical="top" wrapText="1"/>
    </xf>
    <xf numFmtId="0" fontId="5" fillId="0" borderId="0" xfId="0" applyFont="1" applyAlignment="1">
      <alignment horizontal="right"/>
    </xf>
    <xf numFmtId="0" fontId="11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vertical="center"/>
    </xf>
    <xf numFmtId="4" fontId="13" fillId="0" borderId="0" xfId="3" applyNumberFormat="1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left" vertical="center"/>
    </xf>
    <xf numFmtId="0" fontId="15" fillId="0" borderId="0" xfId="3" applyFont="1" applyFill="1" applyBorder="1" applyAlignment="1">
      <alignment horizontal="center"/>
    </xf>
    <xf numFmtId="4" fontId="15" fillId="0" borderId="0" xfId="3" applyNumberFormat="1" applyFont="1" applyFill="1" applyBorder="1" applyAlignment="1">
      <alignment horizontal="center"/>
    </xf>
    <xf numFmtId="0" fontId="14" fillId="0" borderId="0" xfId="3" applyFont="1" applyFill="1" applyBorder="1" applyAlignment="1">
      <alignment horizontal="center"/>
    </xf>
    <xf numFmtId="0" fontId="15" fillId="0" borderId="0" xfId="3" applyFont="1" applyFill="1" applyBorder="1" applyAlignment="1"/>
  </cellXfs>
  <cellStyles count="4">
    <cellStyle name="Обычный" xfId="0" builtinId="0"/>
    <cellStyle name="Обычный 2" xfId="1"/>
    <cellStyle name="Обычный 3" xfId="3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ghv03\DMTS\&#1054;&#1090;&#1076;&#1077;&#1083;%20&#1087;&#1083;&#1072;&#1085;&#1080;&#1088;&#1086;&#1074;&#1072;&#1085;&#1080;&#1103;\2022\&#1060;&#1086;&#1088;&#1084;&#1080;&#1088;&#1086;&#1074;&#1072;&#1085;&#1080;&#1077;%20&#1055;&#1055;&#1047;%202021%20&#1056;&#1080;&#1059;\&#1064;&#1072;&#1073;&#1083;&#1086;&#1085;%20&#1055;&#1055;&#1047;%20-%20&#1056;&#1080;&#105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ПЗ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38"/>
  <sheetViews>
    <sheetView tabSelected="1" zoomScale="75" workbookViewId="0">
      <selection activeCell="E9" sqref="E9"/>
    </sheetView>
  </sheetViews>
  <sheetFormatPr defaultRowHeight="15"/>
  <cols>
    <col min="1" max="1" width="7.42578125" style="1" customWidth="1"/>
    <col min="2" max="2" width="21.42578125" style="1" customWidth="1"/>
    <col min="3" max="3" width="22.42578125" style="1" customWidth="1"/>
    <col min="4" max="4" width="29.85546875" style="1" customWidth="1"/>
    <col min="5" max="5" width="36.28515625" style="1" customWidth="1"/>
    <col min="6" max="6" width="11.28515625" style="1" customWidth="1"/>
    <col min="7" max="7" width="16" style="1" customWidth="1"/>
    <col min="8" max="8" width="11.7109375" style="1" customWidth="1"/>
    <col min="9" max="9" width="14.7109375" style="1" customWidth="1"/>
    <col min="10" max="10" width="23.42578125" style="1" customWidth="1"/>
    <col min="11" max="11" width="23.7109375" style="1" customWidth="1"/>
    <col min="12" max="12" width="10.140625" style="1" customWidth="1"/>
    <col min="13" max="13" width="20" style="1" customWidth="1"/>
    <col min="14" max="14" width="23.42578125" style="1" customWidth="1"/>
    <col min="15" max="15" width="10.28515625" style="1" customWidth="1"/>
    <col min="16" max="16" width="17.7109375" style="1" customWidth="1"/>
    <col min="17" max="17" width="19.85546875" style="1" customWidth="1"/>
    <col min="18" max="19" width="18" style="1" customWidth="1"/>
    <col min="20" max="20" width="11.140625" style="1" customWidth="1"/>
    <col min="21" max="21" width="17.28515625" style="1" customWidth="1"/>
    <col min="22" max="22" width="18.140625" style="1" customWidth="1"/>
    <col min="23" max="23" width="18.85546875" style="1" customWidth="1"/>
    <col min="24" max="24" width="19.7109375" style="1" customWidth="1"/>
    <col min="25" max="39" width="10.42578125" style="1" customWidth="1"/>
    <col min="40" max="16384" width="9.140625" style="1"/>
  </cols>
  <sheetData>
    <row r="1" spans="1:39">
      <c r="A1" s="3"/>
      <c r="B1" s="3"/>
      <c r="C1" s="3"/>
      <c r="D1" s="3"/>
      <c r="E1" s="3"/>
      <c r="F1" s="3"/>
      <c r="G1" s="3"/>
      <c r="H1" s="3"/>
      <c r="I1" s="3"/>
      <c r="J1" s="3" t="s">
        <v>27</v>
      </c>
    </row>
    <row r="2" spans="1:39">
      <c r="A2" s="3"/>
      <c r="B2" s="3"/>
      <c r="C2" s="3"/>
      <c r="D2" s="3"/>
      <c r="E2" s="3"/>
      <c r="F2" s="3"/>
      <c r="G2" s="3"/>
      <c r="H2" s="3"/>
      <c r="I2" s="3"/>
      <c r="J2" s="3"/>
    </row>
    <row r="3" spans="1:39">
      <c r="A3" s="3"/>
      <c r="B3" s="3"/>
      <c r="C3" s="3"/>
      <c r="D3" s="3"/>
      <c r="E3" s="3"/>
      <c r="F3" s="3"/>
      <c r="G3" s="3"/>
      <c r="H3" s="3"/>
      <c r="I3" s="3"/>
      <c r="J3" s="35" t="s">
        <v>63</v>
      </c>
    </row>
    <row r="4" spans="1:39">
      <c r="A4" s="3"/>
      <c r="B4" s="3"/>
      <c r="C4" s="3"/>
      <c r="D4" s="3"/>
      <c r="E4" s="3"/>
      <c r="F4" s="3"/>
      <c r="G4" s="3"/>
      <c r="H4" s="3"/>
      <c r="I4" s="3"/>
      <c r="J4" s="35" t="s">
        <v>75</v>
      </c>
    </row>
    <row r="5" spans="1:39">
      <c r="A5" s="3"/>
      <c r="B5" s="3"/>
      <c r="C5" s="3"/>
      <c r="D5" s="3"/>
      <c r="E5" s="3"/>
      <c r="F5" s="3"/>
      <c r="G5" s="3"/>
      <c r="H5" s="3"/>
      <c r="I5" s="3"/>
      <c r="J5" s="3"/>
    </row>
    <row r="6" spans="1:39">
      <c r="B6" s="3"/>
      <c r="C6" s="3" t="s">
        <v>57</v>
      </c>
      <c r="D6" s="3"/>
      <c r="E6" s="3"/>
      <c r="F6" s="3"/>
      <c r="G6" s="3"/>
      <c r="H6" s="3"/>
      <c r="I6" s="3"/>
      <c r="J6" s="3"/>
    </row>
    <row r="7" spans="1:39">
      <c r="A7" s="3"/>
      <c r="B7" s="3"/>
      <c r="C7" s="3"/>
      <c r="D7" s="3"/>
      <c r="E7" s="3"/>
      <c r="F7" s="3"/>
      <c r="G7" s="3"/>
      <c r="H7" s="3"/>
      <c r="I7" s="3"/>
      <c r="J7" s="3"/>
    </row>
    <row r="8" spans="1:39" ht="15.75" thickBot="1"/>
    <row r="9" spans="1:39" ht="77.25" thickBot="1">
      <c r="A9" s="2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  <c r="P9" s="2" t="s">
        <v>15</v>
      </c>
      <c r="Q9" s="2" t="s">
        <v>16</v>
      </c>
      <c r="R9" s="2" t="s">
        <v>17</v>
      </c>
      <c r="S9" s="2" t="s">
        <v>18</v>
      </c>
      <c r="T9" s="2" t="s">
        <v>19</v>
      </c>
      <c r="U9" s="2" t="s">
        <v>20</v>
      </c>
      <c r="V9" s="2" t="s">
        <v>21</v>
      </c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</row>
    <row r="10" spans="1:39" ht="15.75" thickBot="1">
      <c r="A10" s="2">
        <v>1</v>
      </c>
      <c r="B10" s="2">
        <v>2</v>
      </c>
      <c r="C10" s="2">
        <v>3</v>
      </c>
      <c r="D10" s="2">
        <v>4</v>
      </c>
      <c r="E10" s="2">
        <v>5</v>
      </c>
      <c r="F10" s="2">
        <v>6</v>
      </c>
      <c r="G10" s="2">
        <v>7</v>
      </c>
      <c r="H10" s="2">
        <v>8</v>
      </c>
      <c r="I10" s="2">
        <v>9</v>
      </c>
      <c r="J10" s="2">
        <v>10</v>
      </c>
      <c r="K10" s="2">
        <v>11</v>
      </c>
      <c r="L10" s="2">
        <v>12</v>
      </c>
      <c r="M10" s="2">
        <v>13</v>
      </c>
      <c r="N10" s="2">
        <v>14</v>
      </c>
      <c r="O10" s="2">
        <v>15</v>
      </c>
      <c r="P10" s="2">
        <v>16</v>
      </c>
      <c r="Q10" s="2">
        <v>17</v>
      </c>
      <c r="R10" s="2">
        <v>18</v>
      </c>
      <c r="S10" s="2">
        <v>19</v>
      </c>
      <c r="T10" s="2">
        <v>20</v>
      </c>
      <c r="U10" s="2">
        <v>21</v>
      </c>
      <c r="V10" s="2">
        <v>22</v>
      </c>
      <c r="W10" s="5"/>
    </row>
    <row r="11" spans="1:39">
      <c r="A11" s="5" t="s">
        <v>58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39" ht="180">
      <c r="A12" s="17" t="s">
        <v>46</v>
      </c>
      <c r="B12" s="12" t="s">
        <v>47</v>
      </c>
      <c r="C12" s="23" t="s">
        <v>48</v>
      </c>
      <c r="D12" s="23" t="s">
        <v>49</v>
      </c>
      <c r="E12" s="23" t="s">
        <v>50</v>
      </c>
      <c r="F12" s="23" t="s">
        <v>24</v>
      </c>
      <c r="G12" s="34" t="s">
        <v>62</v>
      </c>
      <c r="H12" s="16">
        <v>100</v>
      </c>
      <c r="I12" s="10" t="s">
        <v>45</v>
      </c>
      <c r="J12" s="19" t="s">
        <v>51</v>
      </c>
      <c r="K12" s="19" t="s">
        <v>52</v>
      </c>
      <c r="L12" s="18" t="s">
        <v>53</v>
      </c>
      <c r="M12" s="19" t="s">
        <v>34</v>
      </c>
      <c r="N12" s="19" t="s">
        <v>54</v>
      </c>
      <c r="O12" s="19" t="s">
        <v>55</v>
      </c>
      <c r="P12" s="20">
        <v>338923575</v>
      </c>
      <c r="Q12" s="21">
        <v>9.3114000000000008</v>
      </c>
      <c r="R12" s="21">
        <f>P12*Q12</f>
        <v>3155852976.2550001</v>
      </c>
      <c r="S12" s="21">
        <f>R12*1.12</f>
        <v>3534555333.4056005</v>
      </c>
      <c r="T12" s="18"/>
      <c r="U12" s="19" t="s">
        <v>23</v>
      </c>
      <c r="V12" s="22" t="s">
        <v>23</v>
      </c>
    </row>
    <row r="13" spans="1:39">
      <c r="A13" s="29" t="s">
        <v>59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30">
        <f>SUM(R12)</f>
        <v>3155852976.2550001</v>
      </c>
      <c r="S13" s="30">
        <f>SUM(S12)</f>
        <v>3534555333.4056005</v>
      </c>
      <c r="T13" s="5"/>
      <c r="U13" s="5"/>
      <c r="V13" s="5"/>
      <c r="W13" s="5"/>
    </row>
    <row r="14" spans="1:39" ht="12.75" customHeight="1">
      <c r="A14" s="9" t="s">
        <v>33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1"/>
      <c r="R14" s="11"/>
      <c r="S14" s="11"/>
      <c r="T14" s="10"/>
      <c r="U14" s="10"/>
      <c r="V14" s="10"/>
      <c r="W14" s="7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</row>
    <row r="15" spans="1:39" ht="180">
      <c r="A15" s="8" t="s">
        <v>28</v>
      </c>
      <c r="B15" s="12" t="s">
        <v>39</v>
      </c>
      <c r="C15" s="23" t="s">
        <v>40</v>
      </c>
      <c r="D15" s="23" t="s">
        <v>40</v>
      </c>
      <c r="E15" s="23" t="s">
        <v>35</v>
      </c>
      <c r="F15" s="13" t="s">
        <v>24</v>
      </c>
      <c r="G15" s="34" t="s">
        <v>62</v>
      </c>
      <c r="H15" s="16">
        <v>100</v>
      </c>
      <c r="I15" s="10" t="s">
        <v>45</v>
      </c>
      <c r="J15" s="4" t="s">
        <v>31</v>
      </c>
      <c r="K15" s="4" t="s">
        <v>32</v>
      </c>
      <c r="L15" s="13" t="s">
        <v>22</v>
      </c>
      <c r="M15" s="4" t="s">
        <v>34</v>
      </c>
      <c r="N15" s="4" t="s">
        <v>26</v>
      </c>
      <c r="O15" s="4" t="s">
        <v>22</v>
      </c>
      <c r="P15" s="14">
        <v>1</v>
      </c>
      <c r="Q15" s="15">
        <v>978990618.648</v>
      </c>
      <c r="R15" s="15">
        <v>978990618.648</v>
      </c>
      <c r="S15" s="15">
        <v>1096469492.8857601</v>
      </c>
      <c r="T15" s="13" t="s">
        <v>22</v>
      </c>
      <c r="U15" s="4" t="s">
        <v>23</v>
      </c>
      <c r="V15" s="4" t="s">
        <v>23</v>
      </c>
    </row>
    <row r="16" spans="1:39" ht="180">
      <c r="A16" s="8" t="s">
        <v>29</v>
      </c>
      <c r="B16" s="12" t="s">
        <v>41</v>
      </c>
      <c r="C16" s="23" t="s">
        <v>42</v>
      </c>
      <c r="D16" s="23" t="s">
        <v>42</v>
      </c>
      <c r="E16" s="23" t="s">
        <v>36</v>
      </c>
      <c r="F16" s="13" t="s">
        <v>24</v>
      </c>
      <c r="G16" s="34" t="s">
        <v>62</v>
      </c>
      <c r="H16" s="16">
        <v>100</v>
      </c>
      <c r="I16" s="10" t="s">
        <v>45</v>
      </c>
      <c r="J16" s="4" t="s">
        <v>31</v>
      </c>
      <c r="K16" s="4" t="s">
        <v>32</v>
      </c>
      <c r="L16" s="13" t="s">
        <v>22</v>
      </c>
      <c r="M16" s="4" t="s">
        <v>34</v>
      </c>
      <c r="N16" s="4" t="s">
        <v>26</v>
      </c>
      <c r="O16" s="4" t="s">
        <v>22</v>
      </c>
      <c r="P16" s="14">
        <v>1</v>
      </c>
      <c r="Q16" s="15">
        <v>34834363.82</v>
      </c>
      <c r="R16" s="15">
        <v>34834363.82</v>
      </c>
      <c r="S16" s="15">
        <v>39014487.478400007</v>
      </c>
      <c r="T16" s="13" t="s">
        <v>22</v>
      </c>
      <c r="U16" s="4" t="s">
        <v>23</v>
      </c>
      <c r="V16" s="4" t="s">
        <v>23</v>
      </c>
    </row>
    <row r="17" spans="1:23" ht="102.75" customHeight="1">
      <c r="A17" s="8" t="s">
        <v>30</v>
      </c>
      <c r="B17" s="12" t="s">
        <v>39</v>
      </c>
      <c r="C17" s="23" t="s">
        <v>40</v>
      </c>
      <c r="D17" s="23" t="s">
        <v>40</v>
      </c>
      <c r="E17" s="23" t="s">
        <v>37</v>
      </c>
      <c r="F17" s="13" t="s">
        <v>24</v>
      </c>
      <c r="G17" s="34" t="s">
        <v>62</v>
      </c>
      <c r="H17" s="16">
        <v>100</v>
      </c>
      <c r="I17" s="10" t="s">
        <v>45</v>
      </c>
      <c r="J17" s="4" t="s">
        <v>31</v>
      </c>
      <c r="K17" s="4" t="s">
        <v>32</v>
      </c>
      <c r="L17" s="13" t="s">
        <v>22</v>
      </c>
      <c r="M17" s="4" t="s">
        <v>34</v>
      </c>
      <c r="N17" s="4" t="s">
        <v>25</v>
      </c>
      <c r="O17" s="4" t="s">
        <v>22</v>
      </c>
      <c r="P17" s="14">
        <v>1</v>
      </c>
      <c r="Q17" s="15">
        <v>0.01</v>
      </c>
      <c r="R17" s="15">
        <v>0.01</v>
      </c>
      <c r="S17" s="15">
        <v>1.1200000000000002E-2</v>
      </c>
      <c r="T17" s="13" t="s">
        <v>22</v>
      </c>
      <c r="U17" s="4" t="s">
        <v>23</v>
      </c>
      <c r="V17" s="4" t="s">
        <v>23</v>
      </c>
    </row>
    <row r="18" spans="1:23" ht="180">
      <c r="A18" s="24" t="s">
        <v>56</v>
      </c>
      <c r="B18" s="12" t="s">
        <v>43</v>
      </c>
      <c r="C18" s="23" t="s">
        <v>44</v>
      </c>
      <c r="D18" s="23" t="s">
        <v>44</v>
      </c>
      <c r="E18" s="23" t="s">
        <v>38</v>
      </c>
      <c r="F18" s="25" t="s">
        <v>24</v>
      </c>
      <c r="G18" s="34" t="s">
        <v>62</v>
      </c>
      <c r="H18" s="16">
        <v>100</v>
      </c>
      <c r="I18" s="10" t="s">
        <v>45</v>
      </c>
      <c r="J18" s="26" t="s">
        <v>31</v>
      </c>
      <c r="K18" s="26" t="s">
        <v>32</v>
      </c>
      <c r="L18" s="25" t="s">
        <v>22</v>
      </c>
      <c r="M18" s="26" t="s">
        <v>34</v>
      </c>
      <c r="N18" s="26" t="s">
        <v>25</v>
      </c>
      <c r="O18" s="26" t="s">
        <v>22</v>
      </c>
      <c r="P18" s="27">
        <v>1</v>
      </c>
      <c r="Q18" s="28">
        <v>336525121.80000001</v>
      </c>
      <c r="R18" s="28">
        <v>336525121.80000001</v>
      </c>
      <c r="S18" s="28">
        <v>376908136.41600007</v>
      </c>
      <c r="T18" s="25" t="s">
        <v>22</v>
      </c>
      <c r="U18" s="26" t="s">
        <v>23</v>
      </c>
      <c r="V18" s="26" t="s">
        <v>23</v>
      </c>
    </row>
    <row r="19" spans="1:23">
      <c r="A19" s="31" t="s">
        <v>60</v>
      </c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>
        <f>SUM(R15:R18)</f>
        <v>1350350104.2780001</v>
      </c>
      <c r="S19" s="33">
        <f>SUM(S15:S18)</f>
        <v>1512392116.7913601</v>
      </c>
      <c r="T19" s="32"/>
      <c r="U19" s="32"/>
      <c r="V19" s="32"/>
      <c r="W19" s="5"/>
    </row>
    <row r="20" spans="1:23">
      <c r="A20" s="31" t="s">
        <v>61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3">
        <f>R19+R13</f>
        <v>4506203080.533</v>
      </c>
      <c r="S20" s="33">
        <f>S19+S13</f>
        <v>5046947450.1969604</v>
      </c>
      <c r="T20" s="32"/>
      <c r="U20" s="32"/>
      <c r="V20" s="32"/>
      <c r="W20" s="5"/>
    </row>
    <row r="23" spans="1:23" customFormat="1" ht="15.75">
      <c r="C23" s="36" t="s">
        <v>64</v>
      </c>
      <c r="D23" s="36"/>
      <c r="E23" s="36"/>
      <c r="F23" s="36"/>
      <c r="G23" s="37" t="s">
        <v>65</v>
      </c>
    </row>
    <row r="24" spans="1:23" customFormat="1" ht="15.75">
      <c r="C24" s="36"/>
      <c r="D24" s="36"/>
      <c r="E24" s="36"/>
      <c r="F24" s="36"/>
      <c r="G24" s="37"/>
    </row>
    <row r="25" spans="1:23" customFormat="1" ht="15.75">
      <c r="C25" s="36"/>
      <c r="D25" s="36"/>
      <c r="E25" s="36"/>
      <c r="F25" s="36"/>
      <c r="G25" s="37"/>
    </row>
    <row r="26" spans="1:23" customFormat="1" ht="15.75">
      <c r="C26" s="36"/>
      <c r="D26" s="36"/>
      <c r="E26" s="36"/>
      <c r="F26" s="36"/>
      <c r="G26" s="37"/>
      <c r="H26" s="38"/>
    </row>
    <row r="27" spans="1:23" customFormat="1" ht="15.75">
      <c r="C27" s="36" t="s">
        <v>66</v>
      </c>
      <c r="D27" s="36"/>
      <c r="E27" s="36"/>
      <c r="F27" s="36"/>
      <c r="G27" s="37" t="s">
        <v>67</v>
      </c>
      <c r="H27" s="38"/>
    </row>
    <row r="28" spans="1:23" customFormat="1" ht="15.75">
      <c r="C28" s="36"/>
      <c r="D28" s="36"/>
      <c r="E28" s="36"/>
      <c r="F28" s="36"/>
      <c r="G28" s="37"/>
      <c r="H28" s="38"/>
    </row>
    <row r="29" spans="1:23" customFormat="1" ht="15.75">
      <c r="C29" s="36"/>
      <c r="D29" s="36"/>
      <c r="E29" s="36"/>
      <c r="F29" s="36"/>
      <c r="G29" s="36"/>
      <c r="H29" s="38"/>
      <c r="I29" s="38"/>
      <c r="K29" s="37"/>
    </row>
    <row r="30" spans="1:23" customFormat="1" ht="15.75" hidden="1">
      <c r="B30" s="36"/>
      <c r="C30" s="36"/>
      <c r="D30" s="36"/>
      <c r="E30" s="36"/>
      <c r="F30" s="36"/>
      <c r="G30" s="38"/>
      <c r="H30" s="38"/>
      <c r="I30" s="39"/>
      <c r="J30" s="37"/>
    </row>
    <row r="31" spans="1:23" customFormat="1">
      <c r="A31" s="40" t="s">
        <v>68</v>
      </c>
      <c r="B31" s="1"/>
      <c r="C31" s="41"/>
      <c r="D31" s="41"/>
      <c r="E31" s="41"/>
      <c r="F31" s="41"/>
      <c r="G31" s="41"/>
      <c r="H31" s="41"/>
      <c r="I31" s="42"/>
      <c r="J31" s="43"/>
    </row>
    <row r="32" spans="1:23" customFormat="1">
      <c r="A32" s="40" t="s">
        <v>69</v>
      </c>
      <c r="B32" s="1"/>
      <c r="C32" s="41"/>
      <c r="D32" s="41"/>
      <c r="E32" s="41"/>
      <c r="F32" s="41"/>
      <c r="G32" s="41"/>
      <c r="H32" s="41"/>
      <c r="I32" s="42"/>
      <c r="J32" s="43"/>
    </row>
    <row r="33" spans="1:10" customFormat="1">
      <c r="A33" s="40" t="s">
        <v>70</v>
      </c>
      <c r="B33" s="1"/>
      <c r="C33" s="41"/>
      <c r="D33" s="41"/>
      <c r="E33" s="41"/>
      <c r="F33" s="41"/>
      <c r="G33" s="41"/>
      <c r="H33" s="41"/>
      <c r="I33" s="42"/>
      <c r="J33" s="43"/>
    </row>
    <row r="34" spans="1:10" customFormat="1">
      <c r="A34" s="40" t="s">
        <v>71</v>
      </c>
      <c r="B34" s="1"/>
      <c r="C34" s="44"/>
      <c r="D34" s="41"/>
      <c r="E34" s="41"/>
      <c r="F34" s="41"/>
      <c r="G34" s="41"/>
      <c r="H34" s="41"/>
      <c r="I34" s="42"/>
      <c r="J34" s="43"/>
    </row>
    <row r="35" spans="1:10" customFormat="1">
      <c r="A35" s="40" t="s">
        <v>72</v>
      </c>
      <c r="B35" s="1"/>
      <c r="C35" s="41"/>
      <c r="D35" s="41"/>
      <c r="E35" s="41"/>
      <c r="F35" s="41"/>
      <c r="G35" s="41"/>
      <c r="H35" s="41"/>
      <c r="I35" s="42"/>
      <c r="J35" s="43"/>
    </row>
    <row r="36" spans="1:10" customFormat="1">
      <c r="A36" s="40" t="s">
        <v>73</v>
      </c>
      <c r="B36" s="1"/>
      <c r="C36" s="41"/>
      <c r="D36" s="41"/>
      <c r="E36" s="41"/>
      <c r="F36" s="41"/>
      <c r="G36" s="41"/>
      <c r="H36" s="41"/>
      <c r="I36" s="42"/>
      <c r="J36" s="43"/>
    </row>
    <row r="37" spans="1:10" customFormat="1">
      <c r="A37" s="40" t="s">
        <v>74</v>
      </c>
      <c r="B37" s="1"/>
      <c r="C37" s="41"/>
      <c r="D37" s="41"/>
      <c r="E37" s="41"/>
      <c r="F37" s="41"/>
      <c r="G37" s="41"/>
      <c r="H37" s="41"/>
      <c r="I37" s="42"/>
      <c r="J37" s="43"/>
    </row>
    <row r="38" spans="1:10" customFormat="1">
      <c r="B38" s="40"/>
      <c r="C38" s="41"/>
      <c r="D38" s="41"/>
      <c r="E38" s="41"/>
      <c r="F38" s="41"/>
      <c r="G38" s="41"/>
      <c r="H38" s="41"/>
      <c r="I38" s="42"/>
      <c r="J38" s="43"/>
    </row>
  </sheetData>
  <autoFilter ref="A10:AN18"/>
  <dataValidations count="1">
    <dataValidation type="whole" allowBlank="1" showInputMessage="1" showErrorMessage="1" sqref="H15:H18">
      <formula1>0</formula1>
      <formula2>100</formula2>
    </dataValidation>
  </dataValidations>
  <printOptions horizontalCentered="1"/>
  <pageMargins left="0.11811023622047245" right="0.11811023622047245" top="0.35433070866141736" bottom="0.35433070866141736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Куприна Е.В.</cp:lastModifiedBy>
  <cp:lastPrinted>2022-11-17T10:42:49Z</cp:lastPrinted>
  <dcterms:created xsi:type="dcterms:W3CDTF">2021-10-12T10:44:16Z</dcterms:created>
  <dcterms:modified xsi:type="dcterms:W3CDTF">2022-11-22T10:01:11Z</dcterms:modified>
</cp:coreProperties>
</file>