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5" yWindow="3990" windowWidth="27495" windowHeight="7230"/>
  </bookViews>
  <sheets>
    <sheet name="Plan Report" sheetId="1" r:id="rId1"/>
  </sheets>
  <definedNames>
    <definedName name="_xlnm._FilterDatabase" localSheetId="0" hidden="1">'Plan Report'!$B$12:$T$32</definedName>
  </definedNames>
  <calcPr calcId="145621"/>
</workbook>
</file>

<file path=xl/calcChain.xml><?xml version="1.0" encoding="utf-8"?>
<calcChain xmlns="http://schemas.openxmlformats.org/spreadsheetml/2006/main">
  <c r="R31" i="1" l="1"/>
  <c r="Q31" i="1"/>
  <c r="Q30" i="1"/>
  <c r="R30" i="1" s="1"/>
  <c r="Q28" i="1" l="1"/>
  <c r="R28" i="1" s="1"/>
  <c r="Q29" i="1"/>
  <c r="R29" i="1"/>
  <c r="Q27" i="1"/>
  <c r="R27" i="1" s="1"/>
  <c r="Q26" i="1" l="1"/>
  <c r="R26" i="1"/>
  <c r="Q25" i="1" l="1"/>
  <c r="R25" i="1" s="1"/>
  <c r="R20" i="1" l="1"/>
  <c r="R21" i="1"/>
  <c r="R22" i="1"/>
  <c r="R23" i="1"/>
  <c r="Q20" i="1"/>
  <c r="Q21" i="1"/>
  <c r="Q22" i="1"/>
  <c r="Q23" i="1"/>
  <c r="Q24" i="1"/>
  <c r="R24" i="1" s="1"/>
  <c r="Q19" i="1"/>
  <c r="R19" i="1" s="1"/>
  <c r="Q17" i="1" l="1"/>
  <c r="R17" i="1" s="1"/>
  <c r="Q18" i="1"/>
  <c r="R18" i="1" s="1"/>
  <c r="Q16" i="1" l="1"/>
  <c r="R16" i="1" l="1"/>
  <c r="Q15" i="1"/>
  <c r="R15" i="1" s="1"/>
  <c r="Q14" i="1" l="1"/>
  <c r="R14" i="1" l="1"/>
  <c r="R32" i="1" s="1"/>
  <c r="Q32" i="1"/>
</calcChain>
</file>

<file path=xl/sharedStrings.xml><?xml version="1.0" encoding="utf-8"?>
<sst xmlns="http://schemas.openxmlformats.org/spreadsheetml/2006/main" count="281" uniqueCount="134">
  <si>
    <t>№</t>
  </si>
  <si>
    <t>Наименование закупаемых товаров, работ и услуг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</si>
  <si>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</si>
  <si>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</si>
  <si>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</si>
  <si>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</si>
  <si>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</si>
  <si>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</si>
  <si>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</si>
  <si>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</si>
  <si>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</si>
  <si>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</si>
  <si>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</si>
  <si>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</si>
  <si>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</si>
  <si>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1. Товары</t>
  </si>
  <si>
    <t>DDP</t>
  </si>
  <si>
    <t>С даты подписания договора в течение 30 рабочих дней</t>
  </si>
  <si>
    <t xml:space="preserve">Окончательный платеж - 100% , Промежуточный платеж - 0% , Предоплата - 0% </t>
  </si>
  <si>
    <t>Штука</t>
  </si>
  <si>
    <t>06.2022</t>
  </si>
  <si>
    <t>00440042335</t>
  </si>
  <si>
    <t>итого по товарам</t>
  </si>
  <si>
    <t>Всего:</t>
  </si>
  <si>
    <t>Утверждено</t>
  </si>
  <si>
    <t>1 Т</t>
  </si>
  <si>
    <t>Код ТМЦ</t>
  </si>
  <si>
    <t>ТОО "Богатырь Комир"</t>
  </si>
  <si>
    <t>Павлодарская область, г.Экибастуз ул. Бауыржан Момышұлы, 23</t>
  </si>
  <si>
    <t>План закупок товаров, работ и услуг с применением особого порядка на 2022 год  по ТОО "Богатырь Комир"</t>
  </si>
  <si>
    <t>РЕМКОМПЛЕКТ ДЛЯ НАСОСА</t>
  </si>
  <si>
    <t>Приложение</t>
  </si>
  <si>
    <t>221973.230.000019</t>
  </si>
  <si>
    <t>Комплект резино-технических изделий</t>
  </si>
  <si>
    <t>для трехплунжерного насоса</t>
  </si>
  <si>
    <t>Код ЕНС ТРУ</t>
  </si>
  <si>
    <t>Краткая характеристика (описание) товаров, работ и услуг</t>
  </si>
  <si>
    <t>Дополнительная характеристика</t>
  </si>
  <si>
    <t>00180050101</t>
  </si>
  <si>
    <t>236512.300.000006</t>
  </si>
  <si>
    <t>Лист асбестоцементный</t>
  </si>
  <si>
    <t>марка ЛП-П, толщина 6 мм</t>
  </si>
  <si>
    <t>2 Т</t>
  </si>
  <si>
    <t>Павлодарская область, г.Экибастуз. ул. Маргулана ЦБХ</t>
  </si>
  <si>
    <t>Лист</t>
  </si>
  <si>
    <t>00310042664</t>
  </si>
  <si>
    <t>3 Т</t>
  </si>
  <si>
    <t>325022.390.000006</t>
  </si>
  <si>
    <t xml:space="preserve"> Шина</t>
  </si>
  <si>
    <t xml:space="preserve"> для корсетов</t>
  </si>
  <si>
    <t>ШИФЕР ВОЛНИСТЫЙ</t>
  </si>
  <si>
    <t>КОРСЕТ ШЕЙНЫЙ</t>
  </si>
  <si>
    <t>ШТ</t>
  </si>
  <si>
    <t>4 Т</t>
  </si>
  <si>
    <t>5 Т</t>
  </si>
  <si>
    <t>00310040408</t>
  </si>
  <si>
    <t>104129.700.000001</t>
  </si>
  <si>
    <t>Масло</t>
  </si>
  <si>
    <t>техническое, касторовое, нерафинированное</t>
  </si>
  <si>
    <t>00310042171</t>
  </si>
  <si>
    <t>204144.000.000002</t>
  </si>
  <si>
    <t>Паста</t>
  </si>
  <si>
    <t>для очистки рук, гелеобразная</t>
  </si>
  <si>
    <t>07.2022</t>
  </si>
  <si>
    <t>Килограмм</t>
  </si>
  <si>
    <t>МАСЛО КАСТОРОВОЕ</t>
  </si>
  <si>
    <t>ПАСТА ОЧИЩАЮЩАЯ ДЛЯ РУК</t>
  </si>
  <si>
    <t>Павлодарская область, г. Экибастуз, Завод РГТО</t>
  </si>
  <si>
    <t>С даты подписания договора в течение 45 рабочих дней</t>
  </si>
  <si>
    <t xml:space="preserve">Окончательный платеж - 50% , Промежуточный платеж - 0% , Предоплата - 50% </t>
  </si>
  <si>
    <t>00590011028</t>
  </si>
  <si>
    <t>6 Т</t>
  </si>
  <si>
    <t>293230.650.000056</t>
  </si>
  <si>
    <t>Шланг сцепления</t>
  </si>
  <si>
    <t>для легкового автомобиля</t>
  </si>
  <si>
    <t>ШЛАНГ ПРИВОДА ГИБКИЙ 2101-1602590</t>
  </si>
  <si>
    <t>08.2022</t>
  </si>
  <si>
    <t>00100031932</t>
  </si>
  <si>
    <t>00100031933</t>
  </si>
  <si>
    <t>00100030204</t>
  </si>
  <si>
    <t>00100031931</t>
  </si>
  <si>
    <t>00100032001</t>
  </si>
  <si>
    <t>7 Т</t>
  </si>
  <si>
    <t>8 Т</t>
  </si>
  <si>
    <t>9 Т</t>
  </si>
  <si>
    <t>10 Т</t>
  </si>
  <si>
    <t>11 Т</t>
  </si>
  <si>
    <t>257360.900.000007</t>
  </si>
  <si>
    <t>Наконечник</t>
  </si>
  <si>
    <t>кабельный, луженый</t>
  </si>
  <si>
    <t>Прочие характеристики:НАКОНЕЧНИК НШВИ/2/-2.5-8</t>
  </si>
  <si>
    <t>Прочие характеристики:НАКОНЕЧНИК НШВИ/2/-4.0-10</t>
  </si>
  <si>
    <t>Прочие характеристики:НАКОНЕЧНИК МЕДНЫЙ Д50</t>
  </si>
  <si>
    <t>Прочие характеристики:НАКОНЕЧНИК НШВИ/2/-1.5-8</t>
  </si>
  <si>
    <t>Прочие характеристики:НАКОНЕЧНИК АЛЮМИНИЕВЫЙ ТА 10-8-4.5</t>
  </si>
  <si>
    <t>00980080013</t>
  </si>
  <si>
    <t>151212.900.000039</t>
  </si>
  <si>
    <t>Сумка</t>
  </si>
  <si>
    <t>для ноутбука, из текстильного материала</t>
  </si>
  <si>
    <t>Прочие характеристики:СУМКА ДЛЯ NOTEBOOK</t>
  </si>
  <si>
    <t>12 Т</t>
  </si>
  <si>
    <t>00100031060</t>
  </si>
  <si>
    <t>13 Т</t>
  </si>
  <si>
    <t>279012.300.000003</t>
  </si>
  <si>
    <t>Муфта</t>
  </si>
  <si>
    <t>кабельная, концевая, термоусаживаемая</t>
  </si>
  <si>
    <t>Прочие характеристики:МУФТА ТРОЙНИКОВАЯ ТМ-60</t>
  </si>
  <si>
    <t>550000000, Павлодарская область, г.Экибастуз ул. Бауыржан Момышұлы, 23</t>
  </si>
  <si>
    <t>550000000, Павлодарская область, г. Экибастуз, ул. Маргулана, ЦБХ</t>
  </si>
  <si>
    <t>00230082370</t>
  </si>
  <si>
    <t>14 Т</t>
  </si>
  <si>
    <t>202011.900.000014</t>
  </si>
  <si>
    <t>Средство специальное</t>
  </si>
  <si>
    <t>для защиты от моли</t>
  </si>
  <si>
    <t>00310062217</t>
  </si>
  <si>
    <t>00220000582</t>
  </si>
  <si>
    <t>15 Т</t>
  </si>
  <si>
    <t>16 Т</t>
  </si>
  <si>
    <t>221972.000.000003</t>
  </si>
  <si>
    <t>Коврик</t>
  </si>
  <si>
    <t>для бытовых помещений, резиновый</t>
  </si>
  <si>
    <t>Прочие характеристики:КОВРИК НАПОЛЬНЫЙ /РЕЗИНОВЫЙ/</t>
  </si>
  <si>
    <t>Прочие характеристики:КОВРИК РЕЗИНОВЫЙ ДЛЯ ДУШЕВОЙ</t>
  </si>
  <si>
    <t>00210000203</t>
  </si>
  <si>
    <t>17 Т</t>
  </si>
  <si>
    <t>Прочие характеристики:СРЕДСТВО ОТ МОЛИ</t>
  </si>
  <si>
    <t>Прочие характеристики:СОЛЬ ПОМОЛ №3 НАВАЛ</t>
  </si>
  <si>
    <t xml:space="preserve">Окончательный платеж - 0% , Промежуточный платеж - 0% , Предоплата - 100% </t>
  </si>
  <si>
    <t>С даты подписания договора в течение 30 календарных дней</t>
  </si>
  <si>
    <t>089310.900.000009</t>
  </si>
  <si>
    <t>Соль молотая</t>
  </si>
  <si>
    <t>помол N3</t>
  </si>
  <si>
    <t>Тонна</t>
  </si>
  <si>
    <r>
      <t>приказом генерального директора</t>
    </r>
    <r>
      <rPr>
        <b/>
        <u/>
        <sz val="11"/>
        <color indexed="8"/>
        <rFont val="Calibri"/>
        <family val="2"/>
        <charset val="204"/>
        <scheme val="minor"/>
      </rPr>
      <t xml:space="preserve"> </t>
    </r>
    <r>
      <rPr>
        <b/>
        <sz val="11"/>
        <color indexed="8"/>
        <rFont val="Calibri"/>
        <family val="2"/>
        <charset val="204"/>
        <scheme val="minor"/>
      </rPr>
      <t>№832  от 03.08.2022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</si>
</sst>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_-* #,##0.00_р_._-;\-* #,##0.00_р_._-;_-* &quot;-&quot;??_р_._-;_-@_-"/>
  </numFmts>
  <fonts count="15" x14ac:knownFonts="1">
    <font>
      <sz val="11"/>
      <color indexed="8"/>
      <name val="Calibri"/>
      <family val="2"/>
      <scheme val="minor"/>
    </font>
    <font>
      <b/>
      <sz val="10"/>
      <name val="Calibri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0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8" fillId="0" borderId="0"/>
    <xf numFmtId="0" fontId="10" fillId="0" borderId="0"/>
    <xf numFmtId="165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4" fontId="0" fillId="0" borderId="0" xfId="0" applyNumberFormat="1"/>
    <xf numFmtId="0" fontId="0" fillId="0" borderId="3" xfId="0" applyBorder="1"/>
    <xf numFmtId="0" fontId="2" fillId="0" borderId="3" xfId="0" applyFont="1" applyBorder="1" applyAlignment="1">
      <alignment horizontal="left" wrapText="1"/>
    </xf>
    <xf numFmtId="4" fontId="0" fillId="0" borderId="3" xfId="0" applyNumberFormat="1" applyBorder="1"/>
    <xf numFmtId="4" fontId="6" fillId="0" borderId="3" xfId="0" applyNumberFormat="1" applyFont="1" applyBorder="1" applyAlignment="1">
      <alignment horizontal="right" vertical="top" wrapText="1"/>
    </xf>
    <xf numFmtId="0" fontId="7" fillId="0" borderId="0" xfId="0" applyFont="1"/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11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center"/>
    </xf>
    <xf numFmtId="4" fontId="13" fillId="0" borderId="0" xfId="2" applyNumberFormat="1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13" fillId="0" borderId="0" xfId="2" applyFont="1" applyFill="1" applyBorder="1" applyAlignment="1"/>
    <xf numFmtId="0" fontId="3" fillId="2" borderId="2" xfId="0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right" vertical="top" wrapText="1"/>
    </xf>
    <xf numFmtId="4" fontId="5" fillId="2" borderId="2" xfId="0" applyNumberFormat="1" applyFont="1" applyFill="1" applyBorder="1" applyAlignment="1">
      <alignment horizontal="right" vertical="top" wrapText="1"/>
    </xf>
    <xf numFmtId="0" fontId="0" fillId="2" borderId="0" xfId="0" applyFill="1"/>
    <xf numFmtId="0" fontId="3" fillId="2" borderId="4" xfId="0" applyFont="1" applyFill="1" applyBorder="1" applyAlignment="1">
      <alignment horizontal="left" vertical="top" wrapText="1"/>
    </xf>
    <xf numFmtId="4" fontId="5" fillId="2" borderId="4" xfId="0" applyNumberFormat="1" applyFont="1" applyFill="1" applyBorder="1" applyAlignment="1">
      <alignment horizontal="right" vertical="top" wrapText="1"/>
    </xf>
    <xf numFmtId="4" fontId="5" fillId="2" borderId="5" xfId="0" applyNumberFormat="1" applyFont="1" applyFill="1" applyBorder="1" applyAlignment="1">
      <alignment horizontal="right" vertical="top" wrapText="1"/>
    </xf>
    <xf numFmtId="0" fontId="3" fillId="2" borderId="4" xfId="0" quotePrefix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164" fontId="5" fillId="2" borderId="4" xfId="0" applyNumberFormat="1" applyFont="1" applyFill="1" applyBorder="1" applyAlignment="1">
      <alignment horizontal="right" vertical="top" wrapText="1"/>
    </xf>
    <xf numFmtId="0" fontId="2" fillId="0" borderId="6" xfId="0" applyFont="1" applyBorder="1" applyAlignment="1">
      <alignment horizontal="left" wrapText="1"/>
    </xf>
    <xf numFmtId="0" fontId="3" fillId="2" borderId="3" xfId="0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4" fontId="5" fillId="2" borderId="7" xfId="0" applyNumberFormat="1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164" fontId="3" fillId="2" borderId="7" xfId="0" applyNumberFormat="1" applyFont="1" applyFill="1" applyBorder="1" applyAlignment="1">
      <alignment horizontal="right" vertical="top" wrapText="1"/>
    </xf>
    <xf numFmtId="4" fontId="3" fillId="2" borderId="4" xfId="0" applyNumberFormat="1" applyFont="1" applyFill="1" applyBorder="1" applyAlignment="1">
      <alignment horizontal="right" vertical="top" wrapText="1"/>
    </xf>
    <xf numFmtId="4" fontId="6" fillId="0" borderId="6" xfId="0" applyNumberFormat="1" applyFont="1" applyBorder="1" applyAlignment="1">
      <alignment horizontal="right" vertical="top" wrapText="1"/>
    </xf>
    <xf numFmtId="0" fontId="3" fillId="2" borderId="9" xfId="0" applyFont="1" applyFill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righ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164" fontId="3" fillId="0" borderId="3" xfId="0" applyNumberFormat="1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3" fillId="0" borderId="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3" fillId="0" borderId="7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5" fillId="2" borderId="8" xfId="0" applyNumberFormat="1" applyFont="1" applyFill="1" applyBorder="1" applyAlignment="1">
      <alignment horizontal="right" vertical="top" wrapText="1"/>
    </xf>
  </cellXfs>
  <cellStyles count="4">
    <cellStyle name="Обычный" xfId="0" builtinId="0"/>
    <cellStyle name="Обычный 3" xfId="2"/>
    <cellStyle name="Обычный 7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1"/>
  <sheetViews>
    <sheetView tabSelected="1" zoomScale="75" workbookViewId="0">
      <selection activeCell="E56" sqref="E56:E57"/>
    </sheetView>
  </sheetViews>
  <sheetFormatPr defaultRowHeight="15" x14ac:dyDescent="0.25"/>
  <cols>
    <col min="1" max="1" width="1.5703125" customWidth="1"/>
    <col min="2" max="2" width="15" customWidth="1"/>
    <col min="3" max="3" width="9.85546875" customWidth="1"/>
    <col min="4" max="4" width="19.85546875" customWidth="1"/>
    <col min="5" max="5" width="25.42578125" customWidth="1"/>
    <col min="6" max="6" width="22.28515625" customWidth="1"/>
    <col min="7" max="7" width="28.28515625" customWidth="1"/>
    <col min="8" max="8" width="15.7109375" customWidth="1"/>
    <col min="9" max="9" width="24.42578125" customWidth="1"/>
    <col min="10" max="10" width="20" customWidth="1"/>
    <col min="11" max="11" width="10.7109375" customWidth="1"/>
    <col min="12" max="12" width="20" customWidth="1"/>
    <col min="13" max="13" width="29.7109375" customWidth="1"/>
    <col min="14" max="14" width="10.5703125" customWidth="1"/>
    <col min="15" max="15" width="12" customWidth="1"/>
    <col min="16" max="16" width="14.5703125" customWidth="1"/>
    <col min="17" max="17" width="14.7109375" customWidth="1"/>
    <col min="18" max="18" width="15.28515625" customWidth="1"/>
    <col min="19" max="19" width="15.5703125" customWidth="1"/>
    <col min="20" max="20" width="14.85546875" customWidth="1"/>
  </cols>
  <sheetData>
    <row r="1" spans="2:20" x14ac:dyDescent="0.25">
      <c r="J1" s="17" t="s">
        <v>31</v>
      </c>
    </row>
    <row r="2" spans="2:20" x14ac:dyDescent="0.25">
      <c r="J2" s="17"/>
    </row>
    <row r="3" spans="2:20" x14ac:dyDescent="0.25">
      <c r="J3" s="17" t="s">
        <v>24</v>
      </c>
    </row>
    <row r="4" spans="2:20" x14ac:dyDescent="0.25">
      <c r="J4" s="17" t="s">
        <v>133</v>
      </c>
    </row>
    <row r="5" spans="2:20" x14ac:dyDescent="0.25">
      <c r="I5" s="8"/>
    </row>
    <row r="8" spans="2:20" x14ac:dyDescent="0.25">
      <c r="C8" s="8" t="s">
        <v>29</v>
      </c>
      <c r="D8" s="8"/>
      <c r="E8" s="8"/>
      <c r="F8" s="8"/>
    </row>
    <row r="11" spans="2:20" ht="77.25" thickBot="1" x14ac:dyDescent="0.3">
      <c r="B11" s="1" t="s">
        <v>26</v>
      </c>
      <c r="C11" s="1" t="s">
        <v>0</v>
      </c>
      <c r="D11" s="1" t="s">
        <v>35</v>
      </c>
      <c r="E11" s="1" t="s">
        <v>1</v>
      </c>
      <c r="F11" s="1" t="s">
        <v>36</v>
      </c>
      <c r="G11" s="1" t="s">
        <v>37</v>
      </c>
      <c r="H11" s="1" t="s">
        <v>2</v>
      </c>
      <c r="I11" s="1" t="s">
        <v>3</v>
      </c>
      <c r="J11" s="1" t="s">
        <v>4</v>
      </c>
      <c r="K11" s="1" t="s">
        <v>5</v>
      </c>
      <c r="L11" s="1" t="s">
        <v>6</v>
      </c>
      <c r="M11" s="1" t="s">
        <v>7</v>
      </c>
      <c r="N11" s="1" t="s">
        <v>8</v>
      </c>
      <c r="O11" s="1" t="s">
        <v>9</v>
      </c>
      <c r="P11" s="1" t="s">
        <v>10</v>
      </c>
      <c r="Q11" s="1" t="s">
        <v>11</v>
      </c>
      <c r="R11" s="1" t="s">
        <v>12</v>
      </c>
      <c r="S11" s="1" t="s">
        <v>13</v>
      </c>
      <c r="T11" s="1" t="s">
        <v>14</v>
      </c>
    </row>
    <row r="12" spans="2:20" ht="15.75" thickBot="1" x14ac:dyDescent="0.3">
      <c r="B12" s="1">
        <v>1</v>
      </c>
      <c r="C12" s="1">
        <v>2</v>
      </c>
      <c r="D12" s="1"/>
      <c r="E12" s="1"/>
      <c r="F12" s="1"/>
      <c r="G12" s="1">
        <v>3</v>
      </c>
      <c r="H12" s="1">
        <v>4</v>
      </c>
      <c r="I12" s="1">
        <v>5</v>
      </c>
      <c r="J12" s="1">
        <v>6</v>
      </c>
      <c r="K12" s="1">
        <v>7</v>
      </c>
      <c r="L12" s="1">
        <v>8</v>
      </c>
      <c r="M12" s="1">
        <v>9</v>
      </c>
      <c r="N12" s="1">
        <v>10</v>
      </c>
      <c r="O12" s="1">
        <v>11</v>
      </c>
      <c r="P12" s="1">
        <v>12</v>
      </c>
      <c r="Q12" s="1">
        <v>13</v>
      </c>
      <c r="R12" s="1">
        <v>14</v>
      </c>
      <c r="S12" s="1">
        <v>15</v>
      </c>
      <c r="T12" s="1">
        <v>16</v>
      </c>
    </row>
    <row r="13" spans="2:20" x14ac:dyDescent="0.25">
      <c r="C13" s="2" t="s">
        <v>15</v>
      </c>
      <c r="D13" s="18"/>
      <c r="E13" s="18"/>
      <c r="F13" s="18"/>
    </row>
    <row r="14" spans="2:20" s="25" customFormat="1" ht="60" x14ac:dyDescent="0.25">
      <c r="B14" s="20" t="s">
        <v>21</v>
      </c>
      <c r="C14" s="20" t="s">
        <v>25</v>
      </c>
      <c r="D14" s="20" t="s">
        <v>32</v>
      </c>
      <c r="E14" s="20" t="s">
        <v>33</v>
      </c>
      <c r="F14" s="20" t="s">
        <v>34</v>
      </c>
      <c r="G14" s="20" t="s">
        <v>30</v>
      </c>
      <c r="H14" s="21" t="s">
        <v>63</v>
      </c>
      <c r="I14" s="20" t="s">
        <v>28</v>
      </c>
      <c r="J14" s="20" t="s">
        <v>67</v>
      </c>
      <c r="K14" s="22" t="s">
        <v>16</v>
      </c>
      <c r="L14" s="20" t="s">
        <v>68</v>
      </c>
      <c r="M14" s="20" t="s">
        <v>69</v>
      </c>
      <c r="N14" s="20" t="s">
        <v>19</v>
      </c>
      <c r="O14" s="23">
        <v>3</v>
      </c>
      <c r="P14" s="24">
        <v>55133.93</v>
      </c>
      <c r="Q14" s="24">
        <f>O14*P14</f>
        <v>165401.79</v>
      </c>
      <c r="R14" s="24">
        <f>Q14*1.12</f>
        <v>185250.00480000002</v>
      </c>
      <c r="S14" s="20" t="s">
        <v>27</v>
      </c>
      <c r="T14" s="20" t="s">
        <v>27</v>
      </c>
    </row>
    <row r="15" spans="2:20" s="25" customFormat="1" ht="60" x14ac:dyDescent="0.25">
      <c r="B15" s="20" t="s">
        <v>38</v>
      </c>
      <c r="C15" s="20" t="s">
        <v>42</v>
      </c>
      <c r="D15" s="20" t="s">
        <v>39</v>
      </c>
      <c r="E15" s="20" t="s">
        <v>40</v>
      </c>
      <c r="F15" s="20" t="s">
        <v>41</v>
      </c>
      <c r="G15" s="20" t="s">
        <v>50</v>
      </c>
      <c r="H15" s="21" t="s">
        <v>20</v>
      </c>
      <c r="I15" s="20" t="s">
        <v>28</v>
      </c>
      <c r="J15" s="20" t="s">
        <v>43</v>
      </c>
      <c r="K15" s="22" t="s">
        <v>16</v>
      </c>
      <c r="L15" s="20" t="s">
        <v>17</v>
      </c>
      <c r="M15" s="20" t="s">
        <v>18</v>
      </c>
      <c r="N15" s="20" t="s">
        <v>44</v>
      </c>
      <c r="O15" s="23">
        <v>111</v>
      </c>
      <c r="P15" s="24">
        <v>2320.27</v>
      </c>
      <c r="Q15" s="24">
        <f>O15*P15</f>
        <v>257549.97</v>
      </c>
      <c r="R15" s="24">
        <f>Q15*1.12</f>
        <v>288455.96640000003</v>
      </c>
      <c r="S15" s="20" t="s">
        <v>27</v>
      </c>
      <c r="T15" s="20" t="s">
        <v>27</v>
      </c>
    </row>
    <row r="16" spans="2:20" s="25" customFormat="1" ht="60" x14ac:dyDescent="0.25">
      <c r="B16" s="20" t="s">
        <v>45</v>
      </c>
      <c r="C16" s="20" t="s">
        <v>46</v>
      </c>
      <c r="D16" s="20" t="s">
        <v>47</v>
      </c>
      <c r="E16" s="20" t="s">
        <v>48</v>
      </c>
      <c r="F16" s="20" t="s">
        <v>49</v>
      </c>
      <c r="G16" s="20" t="s">
        <v>51</v>
      </c>
      <c r="H16" s="21" t="s">
        <v>20</v>
      </c>
      <c r="I16" s="20" t="s">
        <v>28</v>
      </c>
      <c r="J16" s="20" t="s">
        <v>43</v>
      </c>
      <c r="K16" s="22" t="s">
        <v>16</v>
      </c>
      <c r="L16" s="20" t="s">
        <v>17</v>
      </c>
      <c r="M16" s="20" t="s">
        <v>18</v>
      </c>
      <c r="N16" s="20" t="s">
        <v>52</v>
      </c>
      <c r="O16" s="23">
        <v>5</v>
      </c>
      <c r="P16" s="24">
        <v>14400</v>
      </c>
      <c r="Q16" s="24">
        <f>O16*P16</f>
        <v>72000</v>
      </c>
      <c r="R16" s="24">
        <f>Q16*1.12</f>
        <v>80640.000000000015</v>
      </c>
      <c r="S16" s="20" t="s">
        <v>27</v>
      </c>
      <c r="T16" s="20" t="s">
        <v>27</v>
      </c>
    </row>
    <row r="17" spans="2:20" s="25" customFormat="1" ht="60" x14ac:dyDescent="0.25">
      <c r="B17" s="20" t="s">
        <v>55</v>
      </c>
      <c r="C17" s="20" t="s">
        <v>53</v>
      </c>
      <c r="D17" s="20" t="s">
        <v>56</v>
      </c>
      <c r="E17" s="20" t="s">
        <v>57</v>
      </c>
      <c r="F17" s="20" t="s">
        <v>58</v>
      </c>
      <c r="G17" s="20" t="s">
        <v>65</v>
      </c>
      <c r="H17" s="21" t="s">
        <v>63</v>
      </c>
      <c r="I17" s="20" t="s">
        <v>28</v>
      </c>
      <c r="J17" s="20" t="s">
        <v>43</v>
      </c>
      <c r="K17" s="22" t="s">
        <v>16</v>
      </c>
      <c r="L17" s="20" t="s">
        <v>17</v>
      </c>
      <c r="M17" s="20" t="s">
        <v>18</v>
      </c>
      <c r="N17" s="20" t="s">
        <v>64</v>
      </c>
      <c r="O17" s="23">
        <v>5</v>
      </c>
      <c r="P17" s="24">
        <v>10200</v>
      </c>
      <c r="Q17" s="24">
        <f t="shared" ref="Q17:Q24" si="0">O17*P17</f>
        <v>51000</v>
      </c>
      <c r="R17" s="24">
        <f t="shared" ref="R17" si="1">Q17*1.12</f>
        <v>57120.000000000007</v>
      </c>
      <c r="S17" s="20" t="s">
        <v>27</v>
      </c>
      <c r="T17" s="20" t="s">
        <v>27</v>
      </c>
    </row>
    <row r="18" spans="2:20" s="25" customFormat="1" ht="60" x14ac:dyDescent="0.25">
      <c r="B18" s="20" t="s">
        <v>59</v>
      </c>
      <c r="C18" s="20" t="s">
        <v>54</v>
      </c>
      <c r="D18" s="20" t="s">
        <v>60</v>
      </c>
      <c r="E18" s="20" t="s">
        <v>61</v>
      </c>
      <c r="F18" s="20" t="s">
        <v>62</v>
      </c>
      <c r="G18" s="20" t="s">
        <v>66</v>
      </c>
      <c r="H18" s="21" t="s">
        <v>63</v>
      </c>
      <c r="I18" s="20" t="s">
        <v>28</v>
      </c>
      <c r="J18" s="20" t="s">
        <v>43</v>
      </c>
      <c r="K18" s="22" t="s">
        <v>16</v>
      </c>
      <c r="L18" s="20" t="s">
        <v>17</v>
      </c>
      <c r="M18" s="20" t="s">
        <v>18</v>
      </c>
      <c r="N18" s="20" t="s">
        <v>64</v>
      </c>
      <c r="O18" s="23">
        <v>4</v>
      </c>
      <c r="P18" s="24">
        <v>3000</v>
      </c>
      <c r="Q18" s="24">
        <f t="shared" si="0"/>
        <v>12000</v>
      </c>
      <c r="R18" s="24">
        <f>Q18*1.12</f>
        <v>13440.000000000002</v>
      </c>
      <c r="S18" s="20" t="s">
        <v>27</v>
      </c>
      <c r="T18" s="20" t="s">
        <v>27</v>
      </c>
    </row>
    <row r="19" spans="2:20" s="25" customFormat="1" ht="60" x14ac:dyDescent="0.25">
      <c r="B19" s="29" t="s">
        <v>70</v>
      </c>
      <c r="C19" s="26" t="s">
        <v>71</v>
      </c>
      <c r="D19" s="26" t="s">
        <v>72</v>
      </c>
      <c r="E19" s="26" t="s">
        <v>73</v>
      </c>
      <c r="F19" s="26" t="s">
        <v>74</v>
      </c>
      <c r="G19" s="26" t="s">
        <v>75</v>
      </c>
      <c r="H19" s="30" t="s">
        <v>76</v>
      </c>
      <c r="I19" s="26" t="s">
        <v>28</v>
      </c>
      <c r="J19" s="26" t="s">
        <v>43</v>
      </c>
      <c r="K19" s="31" t="s">
        <v>16</v>
      </c>
      <c r="L19" s="26" t="s">
        <v>17</v>
      </c>
      <c r="M19" s="26" t="s">
        <v>18</v>
      </c>
      <c r="N19" s="26" t="s">
        <v>19</v>
      </c>
      <c r="O19" s="32">
        <v>3</v>
      </c>
      <c r="P19" s="27">
        <v>2500</v>
      </c>
      <c r="Q19" s="24">
        <f t="shared" si="0"/>
        <v>7500</v>
      </c>
      <c r="R19" s="24">
        <f>Q19*1.12</f>
        <v>8400</v>
      </c>
      <c r="S19" s="20" t="s">
        <v>27</v>
      </c>
      <c r="T19" s="20" t="s">
        <v>27</v>
      </c>
    </row>
    <row r="20" spans="2:20" s="25" customFormat="1" ht="60" x14ac:dyDescent="0.25">
      <c r="B20" s="34" t="s">
        <v>77</v>
      </c>
      <c r="C20" s="34" t="s">
        <v>82</v>
      </c>
      <c r="D20" s="20" t="s">
        <v>87</v>
      </c>
      <c r="E20" s="20" t="s">
        <v>88</v>
      </c>
      <c r="F20" s="20" t="s">
        <v>89</v>
      </c>
      <c r="G20" s="20" t="s">
        <v>90</v>
      </c>
      <c r="H20" s="30" t="s">
        <v>76</v>
      </c>
      <c r="I20" s="26" t="s">
        <v>28</v>
      </c>
      <c r="J20" s="26" t="s">
        <v>43</v>
      </c>
      <c r="K20" s="31" t="s">
        <v>16</v>
      </c>
      <c r="L20" s="26" t="s">
        <v>17</v>
      </c>
      <c r="M20" s="26" t="s">
        <v>18</v>
      </c>
      <c r="N20" s="20" t="s">
        <v>19</v>
      </c>
      <c r="O20" s="37">
        <v>400</v>
      </c>
      <c r="P20" s="38">
        <v>16</v>
      </c>
      <c r="Q20" s="28">
        <f t="shared" si="0"/>
        <v>6400</v>
      </c>
      <c r="R20" s="24">
        <f t="shared" ref="R20:R24" si="2">Q20*1.12</f>
        <v>7168.0000000000009</v>
      </c>
      <c r="S20" s="20" t="s">
        <v>27</v>
      </c>
      <c r="T20" s="20" t="s">
        <v>27</v>
      </c>
    </row>
    <row r="21" spans="2:20" s="25" customFormat="1" ht="60" x14ac:dyDescent="0.25">
      <c r="B21" s="34" t="s">
        <v>78</v>
      </c>
      <c r="C21" s="26" t="s">
        <v>83</v>
      </c>
      <c r="D21" s="20" t="s">
        <v>87</v>
      </c>
      <c r="E21" s="20" t="s">
        <v>88</v>
      </c>
      <c r="F21" s="20" t="s">
        <v>89</v>
      </c>
      <c r="G21" s="20" t="s">
        <v>91</v>
      </c>
      <c r="H21" s="30" t="s">
        <v>76</v>
      </c>
      <c r="I21" s="26" t="s">
        <v>28</v>
      </c>
      <c r="J21" s="26" t="s">
        <v>43</v>
      </c>
      <c r="K21" s="31" t="s">
        <v>16</v>
      </c>
      <c r="L21" s="26" t="s">
        <v>17</v>
      </c>
      <c r="M21" s="26" t="s">
        <v>18</v>
      </c>
      <c r="N21" s="20" t="s">
        <v>19</v>
      </c>
      <c r="O21" s="37">
        <v>400</v>
      </c>
      <c r="P21" s="38">
        <v>20</v>
      </c>
      <c r="Q21" s="28">
        <f t="shared" si="0"/>
        <v>8000</v>
      </c>
      <c r="R21" s="24">
        <f t="shared" si="2"/>
        <v>8960</v>
      </c>
      <c r="S21" s="20" t="s">
        <v>27</v>
      </c>
      <c r="T21" s="20" t="s">
        <v>27</v>
      </c>
    </row>
    <row r="22" spans="2:20" s="25" customFormat="1" ht="60" x14ac:dyDescent="0.25">
      <c r="B22" s="34" t="s">
        <v>79</v>
      </c>
      <c r="C22" s="34" t="s">
        <v>84</v>
      </c>
      <c r="D22" s="20" t="s">
        <v>87</v>
      </c>
      <c r="E22" s="20" t="s">
        <v>88</v>
      </c>
      <c r="F22" s="20" t="s">
        <v>89</v>
      </c>
      <c r="G22" s="20" t="s">
        <v>92</v>
      </c>
      <c r="H22" s="30" t="s">
        <v>76</v>
      </c>
      <c r="I22" s="26" t="s">
        <v>28</v>
      </c>
      <c r="J22" s="26" t="s">
        <v>43</v>
      </c>
      <c r="K22" s="31" t="s">
        <v>16</v>
      </c>
      <c r="L22" s="26" t="s">
        <v>17</v>
      </c>
      <c r="M22" s="26" t="s">
        <v>18</v>
      </c>
      <c r="N22" s="20" t="s">
        <v>19</v>
      </c>
      <c r="O22" s="37">
        <v>60</v>
      </c>
      <c r="P22" s="38">
        <v>487</v>
      </c>
      <c r="Q22" s="28">
        <f t="shared" si="0"/>
        <v>29220</v>
      </c>
      <c r="R22" s="24">
        <f t="shared" si="2"/>
        <v>32726.400000000001</v>
      </c>
      <c r="S22" s="20" t="s">
        <v>27</v>
      </c>
      <c r="T22" s="20" t="s">
        <v>27</v>
      </c>
    </row>
    <row r="23" spans="2:20" s="25" customFormat="1" ht="60" x14ac:dyDescent="0.25">
      <c r="B23" s="40" t="s">
        <v>80</v>
      </c>
      <c r="C23" s="26" t="s">
        <v>85</v>
      </c>
      <c r="D23" s="26" t="s">
        <v>87</v>
      </c>
      <c r="E23" s="26" t="s">
        <v>88</v>
      </c>
      <c r="F23" s="26" t="s">
        <v>89</v>
      </c>
      <c r="G23" s="26" t="s">
        <v>93</v>
      </c>
      <c r="H23" s="30" t="s">
        <v>76</v>
      </c>
      <c r="I23" s="26" t="s">
        <v>28</v>
      </c>
      <c r="J23" s="26" t="s">
        <v>43</v>
      </c>
      <c r="K23" s="31" t="s">
        <v>16</v>
      </c>
      <c r="L23" s="26" t="s">
        <v>17</v>
      </c>
      <c r="M23" s="26" t="s">
        <v>18</v>
      </c>
      <c r="N23" s="26" t="s">
        <v>19</v>
      </c>
      <c r="O23" s="37">
        <v>400</v>
      </c>
      <c r="P23" s="38">
        <v>11</v>
      </c>
      <c r="Q23" s="28">
        <f t="shared" si="0"/>
        <v>4400</v>
      </c>
      <c r="R23" s="24">
        <f t="shared" si="2"/>
        <v>4928.0000000000009</v>
      </c>
      <c r="S23" s="20" t="s">
        <v>27</v>
      </c>
      <c r="T23" s="20" t="s">
        <v>27</v>
      </c>
    </row>
    <row r="24" spans="2:20" s="25" customFormat="1" ht="60" x14ac:dyDescent="0.25">
      <c r="B24" s="34" t="s">
        <v>81</v>
      </c>
      <c r="C24" s="34" t="s">
        <v>86</v>
      </c>
      <c r="D24" s="34" t="s">
        <v>87</v>
      </c>
      <c r="E24" s="34" t="s">
        <v>88</v>
      </c>
      <c r="F24" s="34" t="s">
        <v>89</v>
      </c>
      <c r="G24" s="48" t="s">
        <v>94</v>
      </c>
      <c r="H24" s="41" t="s">
        <v>76</v>
      </c>
      <c r="I24" s="40" t="s">
        <v>28</v>
      </c>
      <c r="J24" s="40" t="s">
        <v>43</v>
      </c>
      <c r="K24" s="42" t="s">
        <v>16</v>
      </c>
      <c r="L24" s="40" t="s">
        <v>17</v>
      </c>
      <c r="M24" s="40" t="s">
        <v>18</v>
      </c>
      <c r="N24" s="40" t="s">
        <v>19</v>
      </c>
      <c r="O24" s="43">
        <v>80</v>
      </c>
      <c r="P24" s="44">
        <v>152</v>
      </c>
      <c r="Q24" s="39">
        <f t="shared" si="0"/>
        <v>12160</v>
      </c>
      <c r="R24" s="27">
        <f t="shared" si="2"/>
        <v>13619.2</v>
      </c>
      <c r="S24" s="26" t="s">
        <v>27</v>
      </c>
      <c r="T24" s="26" t="s">
        <v>27</v>
      </c>
    </row>
    <row r="25" spans="2:20" s="25" customFormat="1" ht="60" x14ac:dyDescent="0.25">
      <c r="B25" s="49" t="s">
        <v>95</v>
      </c>
      <c r="C25" s="34" t="s">
        <v>100</v>
      </c>
      <c r="D25" s="49" t="s">
        <v>96</v>
      </c>
      <c r="E25" s="49" t="s">
        <v>97</v>
      </c>
      <c r="F25" s="49" t="s">
        <v>98</v>
      </c>
      <c r="G25" s="49" t="s">
        <v>99</v>
      </c>
      <c r="H25" s="35" t="s">
        <v>76</v>
      </c>
      <c r="I25" s="34" t="s">
        <v>28</v>
      </c>
      <c r="J25" s="34" t="s">
        <v>43</v>
      </c>
      <c r="K25" s="36" t="s">
        <v>16</v>
      </c>
      <c r="L25" s="34" t="s">
        <v>17</v>
      </c>
      <c r="M25" s="40" t="s">
        <v>18</v>
      </c>
      <c r="N25" s="34" t="s">
        <v>19</v>
      </c>
      <c r="O25" s="50">
        <v>5</v>
      </c>
      <c r="P25" s="51">
        <v>6250</v>
      </c>
      <c r="Q25" s="47">
        <f t="shared" ref="Q25" si="3">O25*P25</f>
        <v>31250</v>
      </c>
      <c r="R25" s="47">
        <f t="shared" ref="R25" si="4">Q25*1.12</f>
        <v>35000</v>
      </c>
      <c r="S25" s="34" t="s">
        <v>27</v>
      </c>
      <c r="T25" s="34" t="s">
        <v>27</v>
      </c>
    </row>
    <row r="26" spans="2:20" s="25" customFormat="1" ht="75" x14ac:dyDescent="0.25">
      <c r="B26" s="53" t="s">
        <v>101</v>
      </c>
      <c r="C26" s="34" t="s">
        <v>102</v>
      </c>
      <c r="D26" s="49" t="s">
        <v>103</v>
      </c>
      <c r="E26" s="49" t="s">
        <v>104</v>
      </c>
      <c r="F26" s="49" t="s">
        <v>105</v>
      </c>
      <c r="G26" s="56" t="s">
        <v>106</v>
      </c>
      <c r="H26" s="41" t="s">
        <v>76</v>
      </c>
      <c r="I26" s="57" t="s">
        <v>107</v>
      </c>
      <c r="J26" s="52" t="s">
        <v>108</v>
      </c>
      <c r="K26" s="36" t="s">
        <v>16</v>
      </c>
      <c r="L26" s="34" t="s">
        <v>17</v>
      </c>
      <c r="M26" s="40" t="s">
        <v>18</v>
      </c>
      <c r="N26" s="34" t="s">
        <v>19</v>
      </c>
      <c r="O26" s="50">
        <v>3</v>
      </c>
      <c r="P26" s="51">
        <v>79850</v>
      </c>
      <c r="Q26" s="47">
        <f t="shared" ref="Q26" si="5">O26*P26</f>
        <v>239550</v>
      </c>
      <c r="R26" s="47">
        <f t="shared" ref="R26" si="6">Q26*1.12</f>
        <v>268296</v>
      </c>
      <c r="S26" s="34" t="s">
        <v>27</v>
      </c>
      <c r="T26" s="34" t="s">
        <v>27</v>
      </c>
    </row>
    <row r="27" spans="2:20" s="25" customFormat="1" ht="75" x14ac:dyDescent="0.25">
      <c r="B27" s="53" t="s">
        <v>109</v>
      </c>
      <c r="C27" s="34" t="s">
        <v>110</v>
      </c>
      <c r="D27" s="49" t="s">
        <v>111</v>
      </c>
      <c r="E27" s="49" t="s">
        <v>112</v>
      </c>
      <c r="F27" s="55" t="s">
        <v>113</v>
      </c>
      <c r="G27" s="49" t="s">
        <v>125</v>
      </c>
      <c r="H27" s="35" t="s">
        <v>76</v>
      </c>
      <c r="I27" s="49" t="s">
        <v>107</v>
      </c>
      <c r="J27" s="54" t="s">
        <v>108</v>
      </c>
      <c r="K27" s="36" t="s">
        <v>16</v>
      </c>
      <c r="L27" s="34" t="s">
        <v>17</v>
      </c>
      <c r="M27" s="34" t="s">
        <v>18</v>
      </c>
      <c r="N27" s="34" t="s">
        <v>19</v>
      </c>
      <c r="O27" s="50">
        <v>125</v>
      </c>
      <c r="P27" s="51">
        <v>322.49</v>
      </c>
      <c r="Q27" s="47">
        <f t="shared" ref="Q27" si="7">O27*P27</f>
        <v>40311.25</v>
      </c>
      <c r="R27" s="47">
        <f t="shared" ref="R27" si="8">Q27*1.12</f>
        <v>45148.600000000006</v>
      </c>
      <c r="S27" s="34" t="s">
        <v>27</v>
      </c>
      <c r="T27" s="34" t="s">
        <v>27</v>
      </c>
    </row>
    <row r="28" spans="2:20" s="25" customFormat="1" ht="75" x14ac:dyDescent="0.25">
      <c r="B28" s="58" t="s">
        <v>114</v>
      </c>
      <c r="C28" s="40" t="s">
        <v>116</v>
      </c>
      <c r="D28" s="59" t="s">
        <v>118</v>
      </c>
      <c r="E28" s="57" t="s">
        <v>119</v>
      </c>
      <c r="F28" s="60" t="s">
        <v>120</v>
      </c>
      <c r="G28" s="56" t="s">
        <v>121</v>
      </c>
      <c r="H28" s="41" t="s">
        <v>76</v>
      </c>
      <c r="I28" s="56" t="s">
        <v>107</v>
      </c>
      <c r="J28" s="59" t="s">
        <v>108</v>
      </c>
      <c r="K28" s="42" t="s">
        <v>16</v>
      </c>
      <c r="L28" s="40" t="s">
        <v>17</v>
      </c>
      <c r="M28" s="40" t="s">
        <v>18</v>
      </c>
      <c r="N28" s="57" t="s">
        <v>19</v>
      </c>
      <c r="O28" s="61">
        <v>10</v>
      </c>
      <c r="P28" s="62">
        <v>6000</v>
      </c>
      <c r="Q28" s="63">
        <f t="shared" ref="Q28:Q29" si="9">O28*P28</f>
        <v>60000</v>
      </c>
      <c r="R28" s="63">
        <f t="shared" ref="R28:R29" si="10">Q28*1.12</f>
        <v>67200</v>
      </c>
      <c r="S28" s="40" t="s">
        <v>27</v>
      </c>
      <c r="T28" s="40" t="s">
        <v>27</v>
      </c>
    </row>
    <row r="29" spans="2:20" s="25" customFormat="1" ht="75" x14ac:dyDescent="0.25">
      <c r="B29" s="53" t="s">
        <v>115</v>
      </c>
      <c r="C29" s="34" t="s">
        <v>117</v>
      </c>
      <c r="D29" s="49" t="s">
        <v>118</v>
      </c>
      <c r="E29" s="49" t="s">
        <v>119</v>
      </c>
      <c r="F29" s="49" t="s">
        <v>120</v>
      </c>
      <c r="G29" s="49" t="s">
        <v>122</v>
      </c>
      <c r="H29" s="35" t="s">
        <v>76</v>
      </c>
      <c r="I29" s="49" t="s">
        <v>107</v>
      </c>
      <c r="J29" s="49" t="s">
        <v>108</v>
      </c>
      <c r="K29" s="36" t="s">
        <v>16</v>
      </c>
      <c r="L29" s="34" t="s">
        <v>17</v>
      </c>
      <c r="M29" s="34" t="s">
        <v>18</v>
      </c>
      <c r="N29" s="49" t="s">
        <v>19</v>
      </c>
      <c r="O29" s="50">
        <v>64</v>
      </c>
      <c r="P29" s="51">
        <v>2857.14</v>
      </c>
      <c r="Q29" s="47">
        <f t="shared" si="9"/>
        <v>182856.95999999999</v>
      </c>
      <c r="R29" s="47">
        <f t="shared" si="10"/>
        <v>204799.79520000002</v>
      </c>
      <c r="S29" s="34" t="s">
        <v>27</v>
      </c>
      <c r="T29" s="34" t="s">
        <v>27</v>
      </c>
    </row>
    <row r="30" spans="2:20" s="25" customFormat="1" ht="75" x14ac:dyDescent="0.25">
      <c r="B30" s="53" t="s">
        <v>123</v>
      </c>
      <c r="C30" s="34" t="s">
        <v>124</v>
      </c>
      <c r="D30" s="49" t="s">
        <v>129</v>
      </c>
      <c r="E30" s="49" t="s">
        <v>130</v>
      </c>
      <c r="F30" s="49" t="s">
        <v>131</v>
      </c>
      <c r="G30" s="49" t="s">
        <v>126</v>
      </c>
      <c r="H30" s="35" t="s">
        <v>76</v>
      </c>
      <c r="I30" s="49" t="s">
        <v>107</v>
      </c>
      <c r="J30" s="49" t="s">
        <v>108</v>
      </c>
      <c r="K30" s="36" t="s">
        <v>16</v>
      </c>
      <c r="L30" s="34" t="s">
        <v>128</v>
      </c>
      <c r="M30" s="34" t="s">
        <v>127</v>
      </c>
      <c r="N30" s="49" t="s">
        <v>132</v>
      </c>
      <c r="O30" s="50">
        <v>10.5</v>
      </c>
      <c r="P30" s="51">
        <v>21714.29</v>
      </c>
      <c r="Q30" s="47">
        <f t="shared" ref="Q30" si="11">O30*P30</f>
        <v>228000.04500000001</v>
      </c>
      <c r="R30" s="47">
        <f t="shared" ref="R30" si="12">Q30*1.12</f>
        <v>255360.05040000004</v>
      </c>
      <c r="S30" s="34" t="s">
        <v>27</v>
      </c>
      <c r="T30" s="34" t="s">
        <v>27</v>
      </c>
    </row>
    <row r="31" spans="2:20" ht="12.75" customHeight="1" x14ac:dyDescent="0.25">
      <c r="C31" s="33" t="s">
        <v>22</v>
      </c>
      <c r="D31" s="18"/>
      <c r="E31" s="18"/>
      <c r="F31" s="18"/>
      <c r="P31" s="3"/>
      <c r="Q31" s="45">
        <f>SUM(Q14:Q30)</f>
        <v>1407600.0149999999</v>
      </c>
      <c r="R31" s="45">
        <f>SUM(R14:R30)</f>
        <v>1576512.0168000001</v>
      </c>
      <c r="S31" s="46"/>
      <c r="T31" s="46"/>
    </row>
    <row r="32" spans="2:20" x14ac:dyDescent="0.25">
      <c r="B32" s="4"/>
      <c r="C32" s="5" t="s">
        <v>23</v>
      </c>
      <c r="D32" s="5"/>
      <c r="E32" s="5"/>
      <c r="F32" s="5"/>
      <c r="G32" s="4"/>
      <c r="H32" s="4"/>
      <c r="I32" s="4"/>
      <c r="J32" s="4"/>
      <c r="K32" s="4"/>
      <c r="L32" s="4"/>
      <c r="M32" s="4"/>
      <c r="N32" s="4"/>
      <c r="O32" s="4"/>
      <c r="P32" s="6"/>
      <c r="Q32" s="7">
        <f>Q31</f>
        <v>1407600.0149999999</v>
      </c>
      <c r="R32" s="7">
        <f>R31</f>
        <v>1576512.0168000001</v>
      </c>
      <c r="S32" s="4"/>
      <c r="T32" s="4"/>
    </row>
    <row r="38" spans="2:11" ht="15.75" x14ac:dyDescent="0.25">
      <c r="C38" s="9"/>
      <c r="D38" s="9"/>
      <c r="E38" s="9"/>
      <c r="F38" s="9"/>
      <c r="G38" s="10"/>
    </row>
    <row r="39" spans="2:11" ht="15.75" x14ac:dyDescent="0.25">
      <c r="C39" s="9"/>
      <c r="D39" s="9"/>
      <c r="E39" s="9"/>
      <c r="F39" s="9"/>
      <c r="G39" s="10"/>
      <c r="H39" s="11"/>
    </row>
    <row r="40" spans="2:11" ht="15.75" x14ac:dyDescent="0.25">
      <c r="C40" s="9"/>
      <c r="D40" s="9"/>
      <c r="E40" s="9"/>
      <c r="F40" s="9"/>
      <c r="G40" s="10"/>
      <c r="H40" s="11"/>
    </row>
    <row r="41" spans="2:11" ht="15.75" x14ac:dyDescent="0.25">
      <c r="C41" s="9"/>
      <c r="D41" s="9"/>
      <c r="E41" s="9"/>
      <c r="F41" s="9"/>
      <c r="G41" s="9"/>
      <c r="H41" s="11"/>
      <c r="I41" s="11"/>
      <c r="K41" s="10"/>
    </row>
    <row r="42" spans="2:11" ht="15.75" x14ac:dyDescent="0.25">
      <c r="B42" s="9"/>
      <c r="C42" s="9"/>
      <c r="D42" s="9"/>
      <c r="E42" s="9"/>
      <c r="F42" s="9"/>
      <c r="G42" s="11"/>
      <c r="H42" s="11"/>
      <c r="I42" s="12"/>
      <c r="J42" s="10"/>
    </row>
    <row r="43" spans="2:11" x14ac:dyDescent="0.25">
      <c r="B43" s="13"/>
      <c r="C43" s="14"/>
      <c r="D43" s="14"/>
      <c r="E43" s="14"/>
      <c r="F43" s="14"/>
      <c r="G43" s="14"/>
      <c r="H43" s="14"/>
      <c r="I43" s="15"/>
      <c r="J43" s="16"/>
    </row>
    <row r="44" spans="2:11" x14ac:dyDescent="0.25">
      <c r="B44" s="13"/>
      <c r="C44" s="14"/>
      <c r="D44" s="14"/>
      <c r="E44" s="14"/>
      <c r="F44" s="14"/>
      <c r="G44" s="14"/>
      <c r="H44" s="14"/>
      <c r="I44" s="15"/>
      <c r="J44" s="16"/>
    </row>
    <row r="45" spans="2:11" x14ac:dyDescent="0.25">
      <c r="B45" s="13"/>
      <c r="C45" s="14"/>
      <c r="D45" s="14"/>
      <c r="E45" s="14"/>
      <c r="F45" s="14"/>
      <c r="G45" s="14"/>
      <c r="H45" s="14"/>
      <c r="I45" s="15"/>
      <c r="J45" s="16"/>
    </row>
    <row r="46" spans="2:11" x14ac:dyDescent="0.25">
      <c r="B46" s="13"/>
      <c r="C46" s="19"/>
      <c r="D46" s="14"/>
      <c r="E46" s="14"/>
      <c r="F46" s="14"/>
      <c r="G46" s="14"/>
      <c r="H46" s="14"/>
      <c r="I46" s="15"/>
      <c r="J46" s="16"/>
    </row>
    <row r="47" spans="2:11" x14ac:dyDescent="0.25">
      <c r="B47" s="13"/>
      <c r="C47" s="14"/>
      <c r="D47" s="14"/>
      <c r="E47" s="14"/>
      <c r="F47" s="14"/>
      <c r="G47" s="14"/>
      <c r="H47" s="14"/>
      <c r="I47" s="15"/>
      <c r="J47" s="16"/>
    </row>
    <row r="48" spans="2:11" x14ac:dyDescent="0.25">
      <c r="B48" s="13"/>
      <c r="C48" s="14"/>
      <c r="D48" s="14"/>
      <c r="E48" s="14"/>
      <c r="F48" s="14"/>
      <c r="G48" s="14"/>
      <c r="H48" s="14"/>
      <c r="I48" s="15"/>
      <c r="J48" s="16"/>
    </row>
    <row r="49" spans="2:10" x14ac:dyDescent="0.25">
      <c r="B49" s="13"/>
      <c r="C49" s="14"/>
      <c r="D49" s="14"/>
      <c r="E49" s="14"/>
      <c r="F49" s="14"/>
      <c r="G49" s="14"/>
      <c r="H49" s="14"/>
      <c r="I49" s="15"/>
      <c r="J49" s="16"/>
    </row>
    <row r="50" spans="2:10" x14ac:dyDescent="0.25">
      <c r="B50" s="13"/>
      <c r="C50" s="14"/>
      <c r="D50" s="14"/>
      <c r="E50" s="14"/>
      <c r="F50" s="14"/>
      <c r="G50" s="14"/>
      <c r="H50" s="14"/>
      <c r="I50" s="15"/>
      <c r="J50" s="16"/>
    </row>
    <row r="51" spans="2:10" x14ac:dyDescent="0.25">
      <c r="B51" s="13"/>
      <c r="C51" s="14"/>
      <c r="D51" s="14"/>
      <c r="E51" s="14"/>
      <c r="F51" s="14"/>
      <c r="G51" s="14"/>
      <c r="H51" s="14"/>
      <c r="I51" s="15"/>
      <c r="J51" s="16"/>
    </row>
  </sheetData>
  <autoFilter ref="B12:T32"/>
  <printOptions horizontalCentered="1"/>
  <pageMargins left="0.11811023622047245" right="0.11811023622047245" top="0.35433070866141736" bottom="0.35433070866141736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2022-08-03T07:41:24Z</cp:lastPrinted>
  <dcterms:created xsi:type="dcterms:W3CDTF">2022-06-17T05:28:10Z</dcterms:created>
  <dcterms:modified xsi:type="dcterms:W3CDTF">2022-08-05T05:33:33Z</dcterms:modified>
</cp:coreProperties>
</file>